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监理费测算表" sheetId="1" r:id="rId1"/>
    <sheet name="报价 (2)" sheetId="2" state="hidden" r:id="rId2"/>
  </sheets>
  <definedNames/>
  <calcPr fullCalcOnLoad="1"/>
</workbook>
</file>

<file path=xl/sharedStrings.xml><?xml version="1.0" encoding="utf-8"?>
<sst xmlns="http://schemas.openxmlformats.org/spreadsheetml/2006/main" count="70" uniqueCount="53">
  <si>
    <t>长沙智谷光年项目监理上限价</t>
  </si>
  <si>
    <t>序号</t>
  </si>
  <si>
    <t>单位</t>
  </si>
  <si>
    <t>工程量</t>
  </si>
  <si>
    <t>基  价</t>
  </si>
  <si>
    <t>合  价</t>
  </si>
  <si>
    <t>备注</t>
  </si>
  <si>
    <t>业态类型</t>
  </si>
  <si>
    <t>内容</t>
  </si>
  <si>
    <t>一</t>
  </si>
  <si>
    <t>约20万m2住宅项目，毛坯交付</t>
  </si>
  <si>
    <t>毛坯交付工程监理服务：
1、全过程监理人服务，包含驻场监理人员及总监费用。
2、监理范围：具体范围包含但不限于以上建筑物及所含地下室的土建及初步装饰工程、室内电气及给排水安装工程；土石方工程；外立面装饰工程；园林景观工程（含安装）；室外道路工程及室外管网工程；售楼处、样板房及公共区精装修工程（含安装）；桩基工程；边坡支护工程；门窗工程；栏杆工程；入户门工程；消防工程；弱电工程；电梯工程等附属配套工程各单项单位工程得建设全过程的监理。</t>
  </si>
  <si>
    <t>m2</t>
  </si>
  <si>
    <t>项目服务期为33个月，服务期满后3个月内，需提供合理数量的监理人员配合维保，请在报价中综合考虑，不额外计费。此单价包含管理费、利润、税金等所有费用。</t>
  </si>
  <si>
    <t>二</t>
  </si>
  <si>
    <t>延期服务费</t>
  </si>
  <si>
    <t>人工费</t>
  </si>
  <si>
    <t>（元/月/人）　</t>
  </si>
  <si>
    <t>（元）</t>
  </si>
  <si>
    <t>监理服务期超期后，超期期间的监理人员岗位工资按左表约定的标准相应增加费用。表格中单价为上限价，投标单位报价不得高于此价。人员数量届时按甲方工程部要求定。该单价已含超期期时间监理公司管理费、利润、税金等所有费用</t>
  </si>
  <si>
    <t>总监</t>
  </si>
  <si>
    <t>元/月/人</t>
  </si>
  <si>
    <t>土建专业工程师</t>
  </si>
  <si>
    <t>水电专业工程师</t>
  </si>
  <si>
    <t>监理员</t>
  </si>
  <si>
    <t>资料员</t>
  </si>
  <si>
    <t>小计（元）</t>
  </si>
  <si>
    <t>三</t>
  </si>
  <si>
    <t>合计（元）</t>
  </si>
  <si>
    <t>恒高紫荆项目一期监理费报价表（拟派人月）</t>
  </si>
  <si>
    <t>项  目</t>
  </si>
  <si>
    <t>工程量
（月。人）</t>
  </si>
  <si>
    <t>（元/月。人）　</t>
  </si>
  <si>
    <t>总监代表</t>
  </si>
  <si>
    <t>安全文明施工工程师</t>
  </si>
  <si>
    <t>土建</t>
  </si>
  <si>
    <t>安装</t>
  </si>
  <si>
    <t>实测</t>
  </si>
  <si>
    <t>安全</t>
  </si>
  <si>
    <t>园林</t>
  </si>
  <si>
    <t>利润（元）</t>
  </si>
  <si>
    <t>税金（元）</t>
  </si>
  <si>
    <t>四</t>
  </si>
  <si>
    <t>五</t>
  </si>
  <si>
    <t>建筑单方（元/m2）</t>
  </si>
  <si>
    <t>合计/建筑面积</t>
  </si>
  <si>
    <t>一、建设监理费用由监理直接成本、监理间接成本、监理利润和税金四部分组成，其具体内容包括：1．监理直接成本；（1）监理人员计时工资，有时包括同工资总额有关的费用。（2）可确定专项开支，如旅费和住宿费、电话电报费、复印和翻拍费、邮费、补助费、设备租赁费，以及计算机等仪器费用。（3）所需外部服务支出。2．监理间接成本；（1）行政管理人员工资，如行政、管理、经销、后勤和指导人员薪金；（2）事假、病假和假日薪金支出，各类人员保险费支出，计入间接成本的税款，以及退休费等津贴支出；（3）租赁费、公用费、办公用品费、维修费、邮费和差旅费，以及不宜列入直接成本的其他费用；（4）办公室和设备维修费；（5）支付给代理人和其它人员的费用；（6）占用资产和贷款的固定支出，包括折旧费、保险费和利息等。3．税金；根据国家有关规定，由建设监理单位交缴的有关税金总额，如营业税和所得税等。4．利润；指建设监理单位费用收入与其经营成本之差，其中经营成本包括直接成本、间接成本和税金三部分。</t>
  </si>
  <si>
    <t>二、监理费用调整方式、结算方式详见“经济标书编制要求”中的招标清单说明。</t>
  </si>
  <si>
    <t>三、监理成本单价中包含：基本工资、五险一金、加班、夜班费及相关各项补助、交通及通讯费、奖金及过节费、伙食补助费、劳保及体检费、房租及设备费、办公及资料费、管理、培训费及活动费、差旅、独生子女、高温费及其他一切费等。</t>
  </si>
  <si>
    <t>四、监理成本单价中包含：进唐备案所有费用（包含证件使用、招投标备案等）。</t>
  </si>
  <si>
    <t>五、甲方不提供监理人员吃、住、办公地点及桌椅，由监理单位自行解决，该部分费用包含在报价中。</t>
  </si>
  <si>
    <t>六、监理单位需自行协调解决无证提前开工的沟通。</t>
  </si>
  <si>
    <t>七、每月末建设单位可依据施工进度确定次月所需监理人员。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</si>
</sst>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諿"/>
    <numFmt numFmtId="177" formatCode="0.00_ "/>
    <numFmt numFmtId="178" formatCode="0.00_);\(0.00\)"/>
  </numFmts>
  <fonts count="57">
    <font>
      <sz val="12"/>
      <color theme="1"/>
      <name val="Calibri"/>
      <family val="0"/>
    </font>
    <font>
      <sz val="11"/>
      <name val="宋体"/>
      <family val="0"/>
    </font>
    <font>
      <b/>
      <sz val="18"/>
      <name val="宋体"/>
      <family val="0"/>
    </font>
    <font>
      <b/>
      <sz val="10"/>
      <name val="黑体"/>
      <family val="3"/>
    </font>
    <font>
      <b/>
      <sz val="8"/>
      <name val="黑体"/>
      <family val="3"/>
    </font>
    <font>
      <sz val="10"/>
      <name val="宋体"/>
      <family val="0"/>
    </font>
    <font>
      <sz val="10"/>
      <name val="黑体"/>
      <family val="3"/>
    </font>
    <font>
      <sz val="12"/>
      <name val="黑体"/>
      <family val="3"/>
    </font>
    <font>
      <sz val="10"/>
      <name val="Times New Roman"/>
      <family val="1"/>
    </font>
    <font>
      <b/>
      <sz val="10"/>
      <name val="宋体"/>
      <family val="0"/>
    </font>
    <font>
      <sz val="8"/>
      <name val="宋体"/>
      <family val="0"/>
    </font>
    <font>
      <sz val="11"/>
      <name val="黑体"/>
      <family val="3"/>
    </font>
    <font>
      <sz val="11"/>
      <color indexed="8"/>
      <name val="宋体"/>
      <family val="0"/>
    </font>
    <font>
      <b/>
      <sz val="11"/>
      <name val="黑体"/>
      <family val="3"/>
    </font>
    <font>
      <b/>
      <sz val="12"/>
      <color indexed="8"/>
      <name val="宋体"/>
      <family val="0"/>
    </font>
    <font>
      <sz val="9"/>
      <name val="黑体"/>
      <family val="3"/>
    </font>
    <font>
      <b/>
      <sz val="11"/>
      <color indexed="8"/>
      <name val="宋体"/>
      <family val="0"/>
    </font>
    <font>
      <b/>
      <sz val="11"/>
      <name val="宋体"/>
      <family val="0"/>
    </font>
    <font>
      <sz val="12"/>
      <color indexed="8"/>
      <name val="宋体"/>
      <family val="0"/>
    </font>
    <font>
      <u val="single"/>
      <sz val="11"/>
      <color indexed="12"/>
      <name val="宋体"/>
      <family val="0"/>
    </font>
    <font>
      <u val="single"/>
      <sz val="11"/>
      <color indexed="20"/>
      <name val="宋体"/>
      <family val="0"/>
    </font>
    <font>
      <sz val="12"/>
      <color indexed="10"/>
      <name val="宋体"/>
      <family val="0"/>
    </font>
    <font>
      <b/>
      <sz val="18"/>
      <color indexed="62"/>
      <name val="宋体"/>
      <family val="0"/>
    </font>
    <font>
      <i/>
      <sz val="12"/>
      <color indexed="23"/>
      <name val="宋体"/>
      <family val="0"/>
    </font>
    <font>
      <b/>
      <sz val="15"/>
      <color indexed="62"/>
      <name val="宋体"/>
      <family val="0"/>
    </font>
    <font>
      <b/>
      <sz val="13"/>
      <color indexed="62"/>
      <name val="宋体"/>
      <family val="0"/>
    </font>
    <font>
      <b/>
      <sz val="11"/>
      <color indexed="62"/>
      <name val="宋体"/>
      <family val="0"/>
    </font>
    <font>
      <sz val="12"/>
      <color indexed="62"/>
      <name val="宋体"/>
      <family val="0"/>
    </font>
    <font>
      <b/>
      <sz val="12"/>
      <color indexed="63"/>
      <name val="宋体"/>
      <family val="0"/>
    </font>
    <font>
      <b/>
      <sz val="12"/>
      <color indexed="53"/>
      <name val="宋体"/>
      <family val="0"/>
    </font>
    <font>
      <b/>
      <sz val="12"/>
      <color indexed="9"/>
      <name val="宋体"/>
      <family val="0"/>
    </font>
    <font>
      <sz val="12"/>
      <color indexed="53"/>
      <name val="宋体"/>
      <family val="0"/>
    </font>
    <font>
      <sz val="12"/>
      <color indexed="17"/>
      <name val="宋体"/>
      <family val="0"/>
    </font>
    <font>
      <sz val="12"/>
      <color indexed="16"/>
      <name val="宋体"/>
      <family val="0"/>
    </font>
    <font>
      <sz val="12"/>
      <color indexed="19"/>
      <name val="宋体"/>
      <family val="0"/>
    </font>
    <font>
      <sz val="12"/>
      <color indexed="9"/>
      <name val="宋体"/>
      <family val="0"/>
    </font>
    <font>
      <sz val="12"/>
      <name val="宋体"/>
      <family val="0"/>
    </font>
    <font>
      <u val="single"/>
      <sz val="11"/>
      <color rgb="FF0000FF"/>
      <name val="Calibri"/>
      <family val="0"/>
    </font>
    <font>
      <u val="single"/>
      <sz val="11"/>
      <color rgb="FF800080"/>
      <name val="Calibri"/>
      <family val="0"/>
    </font>
    <font>
      <sz val="12"/>
      <color rgb="FFFF0000"/>
      <name val="Calibri"/>
      <family val="0"/>
    </font>
    <font>
      <b/>
      <sz val="18"/>
      <color theme="3"/>
      <name val="Cambria"/>
      <family val="0"/>
    </font>
    <font>
      <i/>
      <sz val="12"/>
      <color rgb="FF7F7F7F"/>
      <name val="Calibri"/>
      <family val="0"/>
    </font>
    <font>
      <b/>
      <sz val="15"/>
      <color theme="3"/>
      <name val="Calibri"/>
      <family val="0"/>
    </font>
    <font>
      <b/>
      <sz val="13"/>
      <color theme="3"/>
      <name val="Calibri"/>
      <family val="0"/>
    </font>
    <font>
      <b/>
      <sz val="11"/>
      <color theme="3"/>
      <name val="Calibri"/>
      <family val="0"/>
    </font>
    <font>
      <sz val="12"/>
      <color rgb="FF3F3F76"/>
      <name val="Calibri"/>
      <family val="0"/>
    </font>
    <font>
      <b/>
      <sz val="12"/>
      <color rgb="FF3F3F3F"/>
      <name val="Calibri"/>
      <family val="0"/>
    </font>
    <font>
      <b/>
      <sz val="12"/>
      <color rgb="FFFA7D00"/>
      <name val="Calibri"/>
      <family val="0"/>
    </font>
    <font>
      <b/>
      <sz val="12"/>
      <color theme="0"/>
      <name val="Calibri"/>
      <family val="0"/>
    </font>
    <font>
      <sz val="12"/>
      <color rgb="FFFA7D00"/>
      <name val="Calibri"/>
      <family val="0"/>
    </font>
    <font>
      <b/>
      <sz val="12"/>
      <color theme="1"/>
      <name val="Calibri"/>
      <family val="0"/>
    </font>
    <font>
      <sz val="12"/>
      <color rgb="FF006100"/>
      <name val="Calibri"/>
      <family val="0"/>
    </font>
    <font>
      <sz val="12"/>
      <color rgb="FF9C0006"/>
      <name val="Calibri"/>
      <family val="0"/>
    </font>
    <font>
      <sz val="12"/>
      <color rgb="FF9C6500"/>
      <name val="Calibri"/>
      <family val="0"/>
    </font>
    <font>
      <sz val="12"/>
      <color theme="0"/>
      <name val="Calibri"/>
      <family val="0"/>
    </font>
    <font>
      <sz val="11"/>
      <color theme="1"/>
      <name val="Calibri"/>
      <family val="0"/>
    </font>
    <font>
      <b/>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style="thin"/>
    </border>
    <border>
      <left style="medium"/>
      <right style="thin"/>
      <top style="thin"/>
      <bottom style="thin"/>
    </border>
    <border>
      <left style="thin"/>
      <right style="thin"/>
      <top style="thin"/>
      <bottom style="thin"/>
    </border>
    <border>
      <left style="thin"/>
      <right style="thin"/>
      <top/>
      <bottom style="thin"/>
    </border>
    <border>
      <left style="thin"/>
      <right style="medium"/>
      <top style="thin"/>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18" fillId="2" borderId="1"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3" borderId="5" applyNumberFormat="0" applyAlignment="0" applyProtection="0"/>
    <xf numFmtId="0" fontId="46" fillId="4" borderId="6" applyNumberFormat="0" applyAlignment="0" applyProtection="0"/>
    <xf numFmtId="0" fontId="47" fillId="4" borderId="5" applyNumberFormat="0" applyAlignment="0" applyProtection="0"/>
    <xf numFmtId="0" fontId="48" fillId="5" borderId="7" applyNumberFormat="0" applyAlignment="0" applyProtection="0"/>
    <xf numFmtId="0" fontId="49" fillId="0" borderId="8" applyNumberFormat="0" applyFill="0" applyAlignment="0" applyProtection="0"/>
    <xf numFmtId="0" fontId="50" fillId="0" borderId="9" applyNumberFormat="0" applyFill="0" applyAlignment="0" applyProtection="0"/>
    <xf numFmtId="0" fontId="51" fillId="6" borderId="0" applyNumberFormat="0" applyBorder="0" applyAlignment="0" applyProtection="0"/>
    <xf numFmtId="0" fontId="52" fillId="7" borderId="0" applyNumberFormat="0" applyBorder="0" applyAlignment="0" applyProtection="0"/>
    <xf numFmtId="0" fontId="53" fillId="8" borderId="0" applyNumberFormat="0" applyBorder="0" applyAlignment="0" applyProtection="0"/>
    <xf numFmtId="0" fontId="5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4" fillId="32" borderId="0" applyNumberFormat="0" applyBorder="0" applyAlignment="0" applyProtection="0"/>
    <xf numFmtId="0" fontId="36" fillId="0" borderId="0">
      <alignment vertical="center"/>
      <protection/>
    </xf>
    <xf numFmtId="0" fontId="36" fillId="0" borderId="0">
      <alignment/>
      <protection/>
    </xf>
  </cellStyleXfs>
  <cellXfs count="59">
    <xf numFmtId="0" fontId="0" fillId="0" borderId="0" xfId="0" applyFont="1" applyAlignment="1">
      <alignment vertical="center"/>
    </xf>
    <xf numFmtId="0" fontId="2" fillId="0" borderId="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 fillId="0" borderId="15" xfId="0" applyFont="1" applyFill="1" applyBorder="1" applyAlignment="1">
      <alignment horizontal="center" vertical="center"/>
    </xf>
    <xf numFmtId="0" fontId="7"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1" fillId="0" borderId="18" xfId="0" applyFont="1" applyFill="1" applyBorder="1" applyAlignment="1">
      <alignment horizontal="center" vertical="center" textRotation="255"/>
    </xf>
    <xf numFmtId="0" fontId="9" fillId="0" borderId="17" xfId="0" applyFont="1" applyFill="1" applyBorder="1" applyAlignment="1">
      <alignment horizontal="center" vertical="center" wrapText="1"/>
    </xf>
    <xf numFmtId="0" fontId="1" fillId="0" borderId="16" xfId="0" applyFont="1" applyFill="1" applyBorder="1" applyAlignment="1">
      <alignment horizontal="center" vertical="center" textRotation="255"/>
    </xf>
    <xf numFmtId="0" fontId="4" fillId="0" borderId="15" xfId="0" applyFont="1" applyFill="1" applyBorder="1" applyAlignment="1">
      <alignment horizontal="left" vertical="center" wrapText="1"/>
    </xf>
    <xf numFmtId="10" fontId="4" fillId="0" borderId="15" xfId="0" applyNumberFormat="1" applyFont="1" applyFill="1" applyBorder="1" applyAlignment="1">
      <alignment horizontal="center" vertical="center" wrapText="1"/>
    </xf>
    <xf numFmtId="0" fontId="0" fillId="0" borderId="17" xfId="0" applyFill="1" applyBorder="1" applyAlignment="1">
      <alignment horizontal="center" vertical="center"/>
    </xf>
    <xf numFmtId="176" fontId="4" fillId="0" borderId="15"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43" fontId="4" fillId="0" borderId="20" xfId="15" applyNumberFormat="1" applyFont="1" applyFill="1" applyBorder="1" applyAlignment="1">
      <alignment vertical="center" wrapText="1"/>
    </xf>
    <xf numFmtId="0" fontId="10" fillId="0" borderId="21" xfId="0" applyFont="1" applyFill="1" applyBorder="1" applyAlignment="1">
      <alignment horizontal="center" vertical="center" wrapText="1"/>
    </xf>
    <xf numFmtId="0" fontId="11" fillId="0" borderId="2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left" vertical="center" wrapText="1"/>
    </xf>
    <xf numFmtId="0" fontId="55" fillId="0" borderId="0" xfId="0" applyFont="1" applyAlignment="1">
      <alignment horizontal="left" vertical="center"/>
    </xf>
    <xf numFmtId="0" fontId="0" fillId="0" borderId="0" xfId="0" applyAlignment="1">
      <alignment horizontal="center" vertical="center"/>
    </xf>
    <xf numFmtId="0" fontId="13" fillId="0" borderId="10" xfId="0" applyFont="1" applyFill="1" applyBorder="1" applyAlignment="1">
      <alignment horizontal="center" vertical="center" wrapText="1"/>
    </xf>
    <xf numFmtId="0" fontId="13" fillId="0" borderId="15" xfId="0" applyFont="1" applyFill="1" applyBorder="1" applyAlignment="1">
      <alignment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50" fillId="0" borderId="15" xfId="0" applyFont="1" applyBorder="1" applyAlignment="1">
      <alignment vertical="center" wrapText="1"/>
    </xf>
    <xf numFmtId="0" fontId="15" fillId="0" borderId="15" xfId="0" applyFont="1" applyFill="1" applyBorder="1" applyAlignment="1">
      <alignment vertical="center" wrapText="1"/>
    </xf>
    <xf numFmtId="0" fontId="13" fillId="0" borderId="23" xfId="0" applyFont="1" applyFill="1" applyBorder="1" applyAlignment="1">
      <alignment horizontal="center" vertical="center" wrapText="1"/>
    </xf>
    <xf numFmtId="177" fontId="56" fillId="0" borderId="0" xfId="0" applyNumberFormat="1" applyFont="1" applyFill="1" applyBorder="1" applyAlignment="1">
      <alignment horizontal="center" vertical="center"/>
    </xf>
    <xf numFmtId="0" fontId="0" fillId="0" borderId="24" xfId="0" applyBorder="1" applyAlignment="1">
      <alignment horizontal="center" vertical="center"/>
    </xf>
    <xf numFmtId="0" fontId="17" fillId="0" borderId="25"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0" fillId="0" borderId="18" xfId="0" applyBorder="1" applyAlignment="1">
      <alignment horizontal="center" vertical="center"/>
    </xf>
    <xf numFmtId="0" fontId="1" fillId="0" borderId="15" xfId="0" applyFont="1" applyFill="1" applyBorder="1" applyAlignment="1">
      <alignment vertical="center"/>
    </xf>
    <xf numFmtId="178" fontId="11" fillId="0" borderId="15"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0" fillId="0" borderId="16" xfId="0" applyBorder="1" applyAlignment="1">
      <alignment horizontal="center" vertical="center"/>
    </xf>
    <xf numFmtId="176" fontId="13" fillId="0" borderId="15"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view="pageBreakPreview" zoomScaleNormal="85" zoomScaleSheetLayoutView="100" workbookViewId="0" topLeftCell="A1">
      <selection activeCell="A12" sqref="A12"/>
    </sheetView>
  </sheetViews>
  <sheetFormatPr defaultColWidth="9.00390625" defaultRowHeight="15.75"/>
  <cols>
    <col min="1" max="1" width="5.50390625" style="0" customWidth="1"/>
    <col min="2" max="2" width="13.375" style="0" customWidth="1"/>
    <col min="3" max="3" width="34.50390625" style="0" customWidth="1"/>
    <col min="4" max="4" width="7.625" style="0" customWidth="1"/>
    <col min="5" max="5" width="9.625" style="0" customWidth="1"/>
    <col min="6" max="6" width="17.625" style="0" customWidth="1"/>
    <col min="7" max="7" width="14.875" style="34" customWidth="1"/>
    <col min="8" max="8" width="22.125" style="0" customWidth="1"/>
    <col min="13" max="13" width="10.50390625" style="0" bestFit="1" customWidth="1"/>
  </cols>
  <sheetData>
    <row r="1" spans="1:8" ht="30" customHeight="1">
      <c r="A1" s="1" t="s">
        <v>0</v>
      </c>
      <c r="B1" s="1"/>
      <c r="C1" s="1"/>
      <c r="D1" s="1"/>
      <c r="E1" s="1"/>
      <c r="F1" s="1"/>
      <c r="G1" s="1"/>
      <c r="H1" s="1"/>
    </row>
    <row r="2" spans="1:8" ht="22.5" customHeight="1">
      <c r="A2" s="35" t="s">
        <v>1</v>
      </c>
      <c r="B2" s="36"/>
      <c r="C2" s="36"/>
      <c r="D2" s="37" t="s">
        <v>2</v>
      </c>
      <c r="E2" s="37" t="s">
        <v>3</v>
      </c>
      <c r="F2" s="38" t="s">
        <v>4</v>
      </c>
      <c r="G2" s="38" t="s">
        <v>5</v>
      </c>
      <c r="H2" s="39" t="s">
        <v>6</v>
      </c>
    </row>
    <row r="3" spans="1:8" ht="21" customHeight="1">
      <c r="A3" s="40"/>
      <c r="B3" s="36" t="s">
        <v>7</v>
      </c>
      <c r="C3" s="36" t="s">
        <v>8</v>
      </c>
      <c r="D3" s="41"/>
      <c r="E3" s="41"/>
      <c r="F3" s="42"/>
      <c r="G3" s="42"/>
      <c r="H3" s="43"/>
    </row>
    <row r="4" spans="1:8" ht="189.75" customHeight="1">
      <c r="A4" s="40" t="s">
        <v>9</v>
      </c>
      <c r="B4" s="44" t="s">
        <v>10</v>
      </c>
      <c r="C4" s="45" t="s">
        <v>11</v>
      </c>
      <c r="D4" s="46" t="s">
        <v>12</v>
      </c>
      <c r="E4" s="46">
        <v>203382.4</v>
      </c>
      <c r="F4" s="47">
        <v>13.49997345</v>
      </c>
      <c r="G4" s="42">
        <f>E4*F4</f>
        <v>2745657.00019728</v>
      </c>
      <c r="H4" s="43" t="s">
        <v>13</v>
      </c>
    </row>
    <row r="5" spans="1:8" ht="27.75" customHeight="1">
      <c r="A5" s="40" t="s">
        <v>14</v>
      </c>
      <c r="B5" s="48" t="s">
        <v>15</v>
      </c>
      <c r="C5" s="36" t="s">
        <v>16</v>
      </c>
      <c r="D5" s="41"/>
      <c r="E5" s="41"/>
      <c r="F5" s="41" t="s">
        <v>17</v>
      </c>
      <c r="G5" s="41" t="s">
        <v>18</v>
      </c>
      <c r="H5" s="49" t="s">
        <v>19</v>
      </c>
    </row>
    <row r="6" spans="1:8" ht="24.75" customHeight="1">
      <c r="A6" s="50">
        <v>1</v>
      </c>
      <c r="B6" s="51"/>
      <c r="C6" s="52" t="s">
        <v>20</v>
      </c>
      <c r="D6" s="13" t="s">
        <v>21</v>
      </c>
      <c r="E6" s="13"/>
      <c r="F6" s="53">
        <v>14800</v>
      </c>
      <c r="G6" s="54">
        <f>E6*F6</f>
        <v>0</v>
      </c>
      <c r="H6" s="55"/>
    </row>
    <row r="7" spans="1:8" ht="29.25" customHeight="1">
      <c r="A7" s="50">
        <v>2</v>
      </c>
      <c r="B7" s="51"/>
      <c r="C7" s="52" t="s">
        <v>22</v>
      </c>
      <c r="D7" s="13" t="s">
        <v>21</v>
      </c>
      <c r="E7" s="13"/>
      <c r="F7" s="53">
        <v>9400</v>
      </c>
      <c r="G7" s="54">
        <f>E7*F7</f>
        <v>0</v>
      </c>
      <c r="H7" s="55"/>
    </row>
    <row r="8" spans="1:8" ht="24.75" customHeight="1">
      <c r="A8" s="50">
        <v>3</v>
      </c>
      <c r="B8" s="51"/>
      <c r="C8" s="52" t="s">
        <v>23</v>
      </c>
      <c r="D8" s="13" t="s">
        <v>21</v>
      </c>
      <c r="E8" s="13"/>
      <c r="F8" s="53">
        <v>9600</v>
      </c>
      <c r="G8" s="54">
        <f>E8*F8</f>
        <v>0</v>
      </c>
      <c r="H8" s="55"/>
    </row>
    <row r="9" spans="1:8" ht="24.75" customHeight="1">
      <c r="A9" s="50">
        <v>4</v>
      </c>
      <c r="B9" s="51"/>
      <c r="C9" s="52" t="s">
        <v>24</v>
      </c>
      <c r="D9" s="13" t="s">
        <v>21</v>
      </c>
      <c r="E9" s="13"/>
      <c r="F9" s="53">
        <v>7500</v>
      </c>
      <c r="G9" s="54">
        <f>E9*F9</f>
        <v>0</v>
      </c>
      <c r="H9" s="55"/>
    </row>
    <row r="10" spans="1:8" ht="24.75" customHeight="1">
      <c r="A10" s="50">
        <v>5</v>
      </c>
      <c r="B10" s="56"/>
      <c r="C10" s="52" t="s">
        <v>25</v>
      </c>
      <c r="D10" s="13" t="s">
        <v>21</v>
      </c>
      <c r="E10" s="13"/>
      <c r="F10" s="53">
        <v>7000</v>
      </c>
      <c r="G10" s="54">
        <f>E10*F10</f>
        <v>0</v>
      </c>
      <c r="H10" s="55"/>
    </row>
    <row r="11" spans="1:8" ht="24.75" customHeight="1">
      <c r="A11" s="40" t="s">
        <v>26</v>
      </c>
      <c r="B11" s="41"/>
      <c r="C11" s="41"/>
      <c r="D11" s="41"/>
      <c r="E11" s="41"/>
      <c r="F11" s="41"/>
      <c r="G11" s="41">
        <f>SUM(G6:G10)</f>
        <v>0</v>
      </c>
      <c r="H11" s="55"/>
    </row>
    <row r="12" spans="1:8" ht="24.75" customHeight="1">
      <c r="A12" s="40" t="s">
        <v>27</v>
      </c>
      <c r="B12" s="41"/>
      <c r="C12" s="41" t="s">
        <v>28</v>
      </c>
      <c r="D12" s="41"/>
      <c r="E12" s="41"/>
      <c r="F12" s="41"/>
      <c r="G12" s="57">
        <f>SUM(G11:G11)+G4</f>
        <v>2745657.00019728</v>
      </c>
      <c r="H12" s="58"/>
    </row>
  </sheetData>
  <sheetProtection/>
  <mergeCells count="10">
    <mergeCell ref="A1:H1"/>
    <mergeCell ref="A11:C11"/>
    <mergeCell ref="A2:A3"/>
    <mergeCell ref="B5:B10"/>
    <mergeCell ref="D2:D3"/>
    <mergeCell ref="E2:E3"/>
    <mergeCell ref="F2:F3"/>
    <mergeCell ref="G2:G3"/>
    <mergeCell ref="H2:H3"/>
    <mergeCell ref="H5:H11"/>
  </mergeCells>
  <printOptions/>
  <pageMargins left="0.16" right="0.16" top="0.98" bottom="0.98" header="0.51" footer="0.51"/>
  <pageSetup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G25"/>
  <sheetViews>
    <sheetView zoomScale="85" zoomScaleNormal="85" workbookViewId="0" topLeftCell="A1">
      <selection activeCell="H10" sqref="H10"/>
    </sheetView>
  </sheetViews>
  <sheetFormatPr defaultColWidth="9.00390625" defaultRowHeight="15.75"/>
  <cols>
    <col min="1" max="1" width="5.50390625" style="0" customWidth="1"/>
    <col min="2" max="2" width="4.625" style="0" customWidth="1"/>
    <col min="3" max="3" width="19.875" style="0" customWidth="1"/>
    <col min="4" max="4" width="12.125" style="0" customWidth="1"/>
    <col min="5" max="5" width="14.125" style="0" customWidth="1"/>
    <col min="6" max="6" width="14.875" style="0" customWidth="1"/>
    <col min="7" max="7" width="19.00390625" style="0" customWidth="1"/>
  </cols>
  <sheetData>
    <row r="1" spans="1:7" ht="30" customHeight="1">
      <c r="A1" s="1" t="s">
        <v>29</v>
      </c>
      <c r="B1" s="1"/>
      <c r="C1" s="1"/>
      <c r="D1" s="1"/>
      <c r="E1" s="1"/>
      <c r="F1" s="1"/>
      <c r="G1" s="1"/>
    </row>
    <row r="2" spans="1:7" ht="22.5" customHeight="1">
      <c r="A2" s="2" t="s">
        <v>1</v>
      </c>
      <c r="B2" s="3" t="s">
        <v>30</v>
      </c>
      <c r="C2" s="3"/>
      <c r="D2" s="3" t="s">
        <v>31</v>
      </c>
      <c r="E2" s="4" t="s">
        <v>4</v>
      </c>
      <c r="F2" s="4" t="s">
        <v>5</v>
      </c>
      <c r="G2" s="5" t="s">
        <v>6</v>
      </c>
    </row>
    <row r="3" spans="1:7" ht="14.25">
      <c r="A3" s="6"/>
      <c r="B3" s="7"/>
      <c r="C3" s="7"/>
      <c r="D3" s="7"/>
      <c r="E3" s="8"/>
      <c r="F3" s="8"/>
      <c r="G3" s="9"/>
    </row>
    <row r="4" spans="1:7" ht="24.75" customHeight="1">
      <c r="A4" s="6" t="s">
        <v>9</v>
      </c>
      <c r="B4" s="7" t="s">
        <v>16</v>
      </c>
      <c r="C4" s="7"/>
      <c r="D4" s="10"/>
      <c r="E4" s="10" t="s">
        <v>32</v>
      </c>
      <c r="F4" s="10" t="s">
        <v>18</v>
      </c>
      <c r="G4" s="11"/>
    </row>
    <row r="5" spans="1:7" ht="24.75" customHeight="1">
      <c r="A5" s="12">
        <v>1</v>
      </c>
      <c r="B5" s="13" t="s">
        <v>20</v>
      </c>
      <c r="C5" s="13"/>
      <c r="D5" s="14" t="e">
        <f>#REF!</f>
        <v>#REF!</v>
      </c>
      <c r="E5" s="14"/>
      <c r="F5" s="14" t="e">
        <f>D5*E5</f>
        <v>#REF!</v>
      </c>
      <c r="G5" s="11"/>
    </row>
    <row r="6" spans="1:7" ht="24.75" customHeight="1">
      <c r="A6" s="12">
        <v>2</v>
      </c>
      <c r="B6" s="13" t="s">
        <v>33</v>
      </c>
      <c r="C6" s="13"/>
      <c r="D6" s="14"/>
      <c r="E6" s="14"/>
      <c r="F6" s="14"/>
      <c r="G6" s="15"/>
    </row>
    <row r="7" spans="1:7" ht="24.75" customHeight="1">
      <c r="A7" s="12">
        <v>3</v>
      </c>
      <c r="B7" s="16"/>
      <c r="C7" s="13" t="s">
        <v>34</v>
      </c>
      <c r="D7" s="14"/>
      <c r="E7" s="14"/>
      <c r="F7" s="14"/>
      <c r="G7" s="11"/>
    </row>
    <row r="8" spans="1:7" ht="29.25" customHeight="1">
      <c r="A8" s="12">
        <v>4</v>
      </c>
      <c r="B8" s="16"/>
      <c r="C8" s="13" t="s">
        <v>35</v>
      </c>
      <c r="D8" s="14" t="e">
        <f>#REF!+#REF!+#REF!</f>
        <v>#REF!</v>
      </c>
      <c r="E8" s="14"/>
      <c r="F8" s="14" t="e">
        <f aca="true" t="shared" si="0" ref="F8:F13">D8*E8</f>
        <v>#REF!</v>
      </c>
      <c r="G8" s="17"/>
    </row>
    <row r="9" spans="1:7" ht="24.75" customHeight="1">
      <c r="A9" s="12">
        <v>5</v>
      </c>
      <c r="B9" s="16"/>
      <c r="C9" s="13" t="s">
        <v>36</v>
      </c>
      <c r="D9" s="14" t="e">
        <f>#REF!</f>
        <v>#REF!</v>
      </c>
      <c r="E9" s="14"/>
      <c r="F9" s="14" t="e">
        <f t="shared" si="0"/>
        <v>#REF!</v>
      </c>
      <c r="G9" s="15"/>
    </row>
    <row r="10" spans="1:7" ht="24.75" customHeight="1">
      <c r="A10" s="12">
        <v>6</v>
      </c>
      <c r="B10" s="16"/>
      <c r="C10" s="13" t="s">
        <v>37</v>
      </c>
      <c r="D10" s="14" t="e">
        <f>#REF!</f>
        <v>#REF!</v>
      </c>
      <c r="E10" s="14"/>
      <c r="F10" s="14" t="e">
        <f t="shared" si="0"/>
        <v>#REF!</v>
      </c>
      <c r="G10" s="15"/>
    </row>
    <row r="11" spans="1:7" ht="24.75" customHeight="1">
      <c r="A11" s="12">
        <v>7</v>
      </c>
      <c r="B11" s="16"/>
      <c r="C11" s="13" t="s">
        <v>38</v>
      </c>
      <c r="D11" s="14" t="e">
        <f>#REF!</f>
        <v>#REF!</v>
      </c>
      <c r="E11" s="14"/>
      <c r="F11" s="14" t="e">
        <f t="shared" si="0"/>
        <v>#REF!</v>
      </c>
      <c r="G11" s="15"/>
    </row>
    <row r="12" spans="1:7" ht="24.75" customHeight="1">
      <c r="A12" s="12">
        <v>8</v>
      </c>
      <c r="B12" s="16"/>
      <c r="C12" s="13" t="s">
        <v>39</v>
      </c>
      <c r="D12" s="14" t="e">
        <f>#REF!</f>
        <v>#REF!</v>
      </c>
      <c r="E12" s="14"/>
      <c r="F12" s="14" t="e">
        <f t="shared" si="0"/>
        <v>#REF!</v>
      </c>
      <c r="G12" s="15"/>
    </row>
    <row r="13" spans="1:7" ht="24.75" customHeight="1">
      <c r="A13" s="12">
        <v>9</v>
      </c>
      <c r="B13" s="18"/>
      <c r="C13" s="13" t="s">
        <v>25</v>
      </c>
      <c r="D13" s="14" t="e">
        <f>#REF!</f>
        <v>#REF!</v>
      </c>
      <c r="E13" s="14"/>
      <c r="F13" s="14" t="e">
        <f t="shared" si="0"/>
        <v>#REF!</v>
      </c>
      <c r="G13" s="15"/>
    </row>
    <row r="14" spans="1:7" ht="24.75" customHeight="1">
      <c r="A14" s="6" t="s">
        <v>26</v>
      </c>
      <c r="B14" s="7"/>
      <c r="C14" s="7"/>
      <c r="D14" s="10"/>
      <c r="E14" s="10"/>
      <c r="F14" s="10" t="e">
        <f>SUM(F5:F13)</f>
        <v>#REF!</v>
      </c>
      <c r="G14" s="11"/>
    </row>
    <row r="15" spans="1:7" ht="24.75" customHeight="1">
      <c r="A15" s="6" t="s">
        <v>14</v>
      </c>
      <c r="B15" s="7"/>
      <c r="C15" s="7" t="s">
        <v>40</v>
      </c>
      <c r="D15" s="19"/>
      <c r="E15" s="20"/>
      <c r="F15" s="10" t="e">
        <f>F14*0.2</f>
        <v>#REF!</v>
      </c>
      <c r="G15" s="21"/>
    </row>
    <row r="16" spans="1:7" ht="24.75" customHeight="1">
      <c r="A16" s="6" t="s">
        <v>27</v>
      </c>
      <c r="B16" s="7"/>
      <c r="C16" s="7" t="s">
        <v>41</v>
      </c>
      <c r="D16" s="10"/>
      <c r="E16" s="20"/>
      <c r="F16" s="22" t="e">
        <f>F15*0.06</f>
        <v>#REF!</v>
      </c>
      <c r="G16" s="21"/>
    </row>
    <row r="17" spans="1:7" ht="24.75" customHeight="1">
      <c r="A17" s="6" t="s">
        <v>42</v>
      </c>
      <c r="B17" s="7"/>
      <c r="C17" s="7" t="s">
        <v>28</v>
      </c>
      <c r="D17" s="10"/>
      <c r="E17" s="10"/>
      <c r="F17" s="22" t="e">
        <f>SUM(F14:F16)</f>
        <v>#REF!</v>
      </c>
      <c r="G17" s="23"/>
    </row>
    <row r="18" spans="1:7" ht="24.75" customHeight="1">
      <c r="A18" s="24" t="s">
        <v>43</v>
      </c>
      <c r="B18" s="25"/>
      <c r="C18" s="25" t="s">
        <v>44</v>
      </c>
      <c r="D18" s="26"/>
      <c r="E18" s="26"/>
      <c r="F18" s="27"/>
      <c r="G18" s="28" t="s">
        <v>45</v>
      </c>
    </row>
    <row r="19" spans="1:7" ht="123" customHeight="1">
      <c r="A19" s="29" t="s">
        <v>46</v>
      </c>
      <c r="B19" s="30"/>
      <c r="C19" s="30"/>
      <c r="D19" s="30"/>
      <c r="E19" s="30"/>
      <c r="F19" s="30"/>
      <c r="G19" s="30"/>
    </row>
    <row r="20" spans="1:7" ht="14.25">
      <c r="A20" s="31" t="s">
        <v>47</v>
      </c>
      <c r="B20" s="31"/>
      <c r="C20" s="31"/>
      <c r="D20" s="31"/>
      <c r="E20" s="31"/>
      <c r="F20" s="31"/>
      <c r="G20" s="31"/>
    </row>
    <row r="21" spans="1:7" ht="42" customHeight="1">
      <c r="A21" s="32" t="s">
        <v>48</v>
      </c>
      <c r="B21" s="32"/>
      <c r="C21" s="32"/>
      <c r="D21" s="32"/>
      <c r="E21" s="32"/>
      <c r="F21" s="32"/>
      <c r="G21" s="32"/>
    </row>
    <row r="22" spans="1:7" ht="13.5" customHeight="1">
      <c r="A22" s="32" t="s">
        <v>49</v>
      </c>
      <c r="B22" s="32"/>
      <c r="C22" s="32"/>
      <c r="D22" s="32"/>
      <c r="E22" s="32"/>
      <c r="F22" s="32"/>
      <c r="G22" s="32"/>
    </row>
    <row r="23" spans="1:7" ht="14.25">
      <c r="A23" s="33" t="s">
        <v>50</v>
      </c>
      <c r="B23" s="33"/>
      <c r="C23" s="33"/>
      <c r="D23" s="33"/>
      <c r="E23" s="33"/>
      <c r="F23" s="33"/>
      <c r="G23" s="33"/>
    </row>
    <row r="24" spans="1:7" ht="14.25">
      <c r="A24" s="33" t="s">
        <v>51</v>
      </c>
      <c r="B24" s="33"/>
      <c r="C24" s="33"/>
      <c r="D24" s="33"/>
      <c r="E24" s="33"/>
      <c r="F24" s="33"/>
      <c r="G24" s="33"/>
    </row>
    <row r="25" spans="1:7" ht="14.25">
      <c r="A25" s="33" t="s">
        <v>52</v>
      </c>
      <c r="B25" s="33"/>
      <c r="C25" s="33"/>
      <c r="D25" s="33"/>
      <c r="E25" s="33"/>
      <c r="F25" s="33"/>
      <c r="G25" s="33"/>
    </row>
  </sheetData>
  <sheetProtection/>
  <mergeCells count="19">
    <mergeCell ref="A1:G1"/>
    <mergeCell ref="B4:C4"/>
    <mergeCell ref="B5:C5"/>
    <mergeCell ref="B6:C6"/>
    <mergeCell ref="A14:C14"/>
    <mergeCell ref="A19:G19"/>
    <mergeCell ref="A20:G20"/>
    <mergeCell ref="A21:G21"/>
    <mergeCell ref="A22:G22"/>
    <mergeCell ref="A23:G23"/>
    <mergeCell ref="A24:G24"/>
    <mergeCell ref="A25:G25"/>
    <mergeCell ref="A2:A3"/>
    <mergeCell ref="B7:B13"/>
    <mergeCell ref="D2:D3"/>
    <mergeCell ref="E2:E3"/>
    <mergeCell ref="F2:F3"/>
    <mergeCell ref="G2:G3"/>
    <mergeCell ref="B2:C3"/>
  </mergeCells>
  <printOptions/>
  <pageMargins left="0.16" right="0.16"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LWJ</dc:creator>
  <cp:keywords/>
  <dc:description/>
  <cp:lastModifiedBy>Suga's</cp:lastModifiedBy>
  <cp:lastPrinted>2011-09-27T03:42:05Z</cp:lastPrinted>
  <dcterms:created xsi:type="dcterms:W3CDTF">2009-08-04T02:51:40Z</dcterms:created>
  <dcterms:modified xsi:type="dcterms:W3CDTF">2024-04-01T07:32:04Z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0209499FA57745D79D9BFCF88EA3D4DB_13</vt:lpwstr>
  </property>
</Properties>
</file>