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805"/>
  </bookViews>
  <sheets>
    <sheet name="合并" sheetId="5" r:id="rId1"/>
    <sheet name="硬件明细表审核" sheetId="7" r:id="rId2"/>
    <sheet name="硬件明细表审（以咨询单位审核为准）" sheetId="1" state="hidden" r:id="rId3"/>
    <sheet name="标识标牌" sheetId="3" r:id="rId4"/>
    <sheet name="走廊文化墙" sheetId="4" state="hidden" r:id="rId5"/>
    <sheet name="文化墙评审" sheetId="6" r:id="rId6"/>
    <sheet name="多媒体内容" sheetId="2" state="hidden" r:id="rId7"/>
  </sheets>
  <externalReferences>
    <externalReference r:id="rId8"/>
  </externalReferences>
  <definedNames>
    <definedName name="_xlnm._FilterDatabase" localSheetId="6" hidden="1">多媒体内容!$A$2:$J$27</definedName>
    <definedName name="_xlnm._FilterDatabase" localSheetId="2" hidden="1">'硬件明细表审（以咨询单位审核为准）'!$A$2:$J$75</definedName>
    <definedName name="_xlnm.Print_Area" localSheetId="6">多媒体内容!$A$1:$J$28</definedName>
    <definedName name="_xlnm.Print_Area" localSheetId="2">'硬件明细表审（以咨询单位审核为准）'!$A$1:$J$75</definedName>
    <definedName name="_xlnm.Print_Area" localSheetId="5">文化墙评审!$A$1:$H$26</definedName>
    <definedName name="_xlnm._FilterDatabase" localSheetId="1" hidden="1">硬件明细表审核!$A$2:$G$75</definedName>
    <definedName name="_xlnm.Print_Area" localSheetId="1">硬件明细表审核!$A$1:$G$75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Shined-zengm</author>
  </authors>
  <commentList>
    <comment ref="F7" authorId="0">
      <text>
        <r>
          <rPr>
            <sz val="9"/>
            <rFont val="宋体"/>
            <charset val="134"/>
          </rPr>
          <t>根据要求，数量由600减少为300秒</t>
        </r>
      </text>
    </comment>
    <comment ref="F19" authorId="0">
      <text>
        <r>
          <rPr>
            <sz val="9"/>
            <rFont val="宋体"/>
            <charset val="134"/>
          </rPr>
          <t>由7套增加为12套</t>
        </r>
      </text>
    </comment>
  </commentList>
</comments>
</file>

<file path=xl/sharedStrings.xml><?xml version="1.0" encoding="utf-8"?>
<sst xmlns="http://schemas.openxmlformats.org/spreadsheetml/2006/main" count="1236" uniqueCount="492">
  <si>
    <t>湘江智谷·智能网联产业集聚区展示厅装修改造工程</t>
  </si>
  <si>
    <t>序号</t>
  </si>
  <si>
    <t>项目</t>
  </si>
  <si>
    <t>审核金额</t>
  </si>
  <si>
    <t>备注</t>
  </si>
  <si>
    <t>硬件设备</t>
  </si>
  <si>
    <t>标识标牌</t>
  </si>
  <si>
    <t>走廊文化墙</t>
  </si>
  <si>
    <t>1-3项计取不可预见费5%</t>
  </si>
  <si>
    <t>合计</t>
  </si>
  <si>
    <t>展厅硬件设备明细清单</t>
  </si>
  <si>
    <t>展区</t>
  </si>
  <si>
    <t>展项</t>
  </si>
  <si>
    <t>设备</t>
  </si>
  <si>
    <t>内容</t>
  </si>
  <si>
    <t>数量</t>
  </si>
  <si>
    <t>单位</t>
  </si>
  <si>
    <t>审核单价</t>
  </si>
  <si>
    <t>审核合计</t>
  </si>
  <si>
    <t>序厅</t>
  </si>
  <si>
    <t>序厅LED</t>
  </si>
  <si>
    <t>原序厅led屏</t>
  </si>
  <si>
    <t>LED屏保护性拆除  6.22*4.5M，含背面软膜灯箱一并拆除,高空作业</t>
  </si>
  <si>
    <t>㎡</t>
  </si>
  <si>
    <t>LED屏修复、安装、调试,高空作业</t>
  </si>
  <si>
    <t>根据图纸现场焊接内部钢结构骨架定制，具体结构见CAD图纸</t>
  </si>
  <si>
    <t>吸顶音响重新安装调试，吊顶高度4.5米,主机位置发生变化，重新走音频线,高空作业</t>
  </si>
  <si>
    <t>套</t>
  </si>
  <si>
    <t>主机</t>
  </si>
  <si>
    <t>2U机架式工作站 
R5/16G DDR4-3200/SSD512G-M2/Server2019 支持24*7小时</t>
  </si>
  <si>
    <t>台</t>
  </si>
  <si>
    <t>LED方柱</t>
  </si>
  <si>
    <t>•像素间距：2mm，模组尺寸：320mm*160mm； 
•刷新频率：≥3840Hz，扫描方式：1/40扫描；
•像素密度：250000点/ m2；                  
•单元像素：160点（宽）×80点（高）；
•白平衡亮度：≥450cd/㎡；
•灰度等级：14-16bits级；
•最佳视距：≥2m，可视角：120°；
•失控点：＜1/10000，屏体寿命：≥10万小时</t>
  </si>
  <si>
    <t>视频处理器</t>
  </si>
  <si>
    <t>专业主控是针对LED显示屏工程应用领域的专业级控制系统和视频处理设备；具备丰富的视频信号接口，支持SDI、HDMI、DVI等高清数字接口，多路信号间无缝切换；支持广播级缩放及多画面显示。具备8个千兆网口输出，单机可支持最宽8192像素，或最高4096像素的LED显示屏。同时，还具备一系列丰富实用的功能，可以实现灵活的屏幕控制和高品质的图像显示，在LED显示屏工程应用领域具有显著优势。
•支持丰富的数字信号接口，包括1路SDI，1路HDMI，2路DVI；
•最大输入分辨率1920*1200@60Hz，支持分辨率任意设置；
•最大带载520万像素，最宽可达8192点，或最高可达4096点；
•支持视频源任意切换，任意缩放；
•支持三画面显示，位置、大小可自由调节；
•支持HDCP1.4；
•双USB2.0高速通讯接口，用于电脑调试和主控间任意级联；
•支持亮度和色温调节；
•支持低亮高灰；</t>
  </si>
  <si>
    <t>屏体钢结构</t>
  </si>
  <si>
    <t>根据图纸现场焊接内部钢结构骨架，具体结构见CAD图纸</t>
  </si>
  <si>
    <t>电子沙盘</t>
  </si>
  <si>
    <t>触控一体机</t>
  </si>
  <si>
    <t>led背光高亮显示屏
尺寸：32寸 
触控方式：电容屏10点触控
分辨率：高清1920*1080
配置：i5/8G/256G SSD/win10系统</t>
  </si>
  <si>
    <t>一体机底座</t>
  </si>
  <si>
    <t>定制落地一体机底座 金属材质 白色烤漆</t>
  </si>
  <si>
    <t>数字人对话设备</t>
  </si>
  <si>
    <t>自制多功能电脑按键控制器*1、无线录音话筒一套、6类网线*60米</t>
  </si>
  <si>
    <t>智能混音器</t>
  </si>
  <si>
    <t>直播伴奏立体双声道音频入四进出一路输出混音器，可单路调节音量</t>
  </si>
  <si>
    <t>2U机架式工作站 
R5/16G DDR4-3200/SSD512G-M2/Server2019 支持24*7小时运行</t>
  </si>
  <si>
    <t>LED屏</t>
  </si>
  <si>
    <t>沙盘底座框架定制</t>
  </si>
  <si>
    <t>异形沙盘外框框架定制，黑色不锈钢包边 具体结构见CAD图纸</t>
  </si>
  <si>
    <t>M</t>
  </si>
  <si>
    <t>概念厅</t>
  </si>
  <si>
    <t>透明屏</t>
  </si>
  <si>
    <t>透明LED屏</t>
  </si>
  <si>
    <t>•产品型号 GJ-3.9*7.8     
•像素间距 3.9X7.8mm     
•像素密度 32768点/㎡     
•像素组成 一纯红管一纯绿管一纯蓝管     
•像素材料 LED灯罩采用环氧树脂     
•LED发光管 SMD1921  三安芯片     
•驱动IC 恒流IC     
•模组尺寸     500*125mm     
•箱体尺寸 1000*1000mm     
•功耗 平均：100W/㎡，最大：300W/㎡     
•屏体重量 小于7kg/㎡</t>
  </si>
  <si>
    <t>屏体固定结构</t>
  </si>
  <si>
    <t>根据现场情况焊接内部钢结构骨架固定</t>
  </si>
  <si>
    <t>专业主控是专业级LED显示屏控制设备；具备强大的视频信号接收和处理能力，最大可接收1920×1200像素的高清数字信号；支持HDMI和DVI高清数字接口，多路信号间无缝切换；支持视频源任意缩放和裁剪。具备2个千兆网口输出，单机可支持最宽4096像素或最高2560像素的LED显示屏，同时具备一系列丰富实用的功能，提供灵活的屏幕控制和高品质的图像显示，可完美应用于小型LED显示屏。
•具有2类视频输入接口，包括1路HDMI和2路DVI；
•最大输入分辨率1920×1200@60Hz，支持分辨率任意设置；
•最大带载131万像素，最宽可达4096点，或最高可达2560点；
•支持视频源任意切换，缩放和裁剪；
•支持画面偏移；
•双USB 2.0高速通讯接口，用于电脑调试和主控间任意级联；
•支持亮度和色温调节；
•支持低亮高灰；
•支持HDCP 1.4；
支持DC 3.3V~6V超宽工作电压；</t>
  </si>
  <si>
    <t>音响</t>
  </si>
  <si>
    <t>高保真定向定阻吸顶音响 6.5英寸聚丙烯振膜 蚕丝球顶音膜 频率响应 45Hz-20KHz  低音 6.5英寸聚丙烯振膜  高音 蚕丝球顶音膜 灵敏度88dB/W/M 阻抗8欧姆</t>
  </si>
  <si>
    <t>只</t>
  </si>
  <si>
    <t>功放</t>
  </si>
  <si>
    <t>额定功率100W*2， 两声道高保真HiFi立体声</t>
  </si>
  <si>
    <t>360全息</t>
  </si>
  <si>
    <t>40寸工业级超高亮液晶面板</t>
  </si>
  <si>
    <t>40寸定制工业级超高亮液晶面板 亮度≧1000cd/m² 对比度20000:1,可视角度178</t>
  </si>
  <si>
    <t>组</t>
  </si>
  <si>
    <t>吊装框体</t>
  </si>
  <si>
    <t>定制异形，钣金、烤漆 
尺寸：尺寸2000*2000*150mm，顶部带活动检修盖板，四角吊装
4块液晶屏幕嵌入式安装</t>
  </si>
  <si>
    <t>成像单元</t>
  </si>
  <si>
    <t>定制尺寸：边长2M 正三角*4块  
全息镀膜成像特殊玻璃、钢化、无水波纹</t>
  </si>
  <si>
    <t>控制单元</t>
  </si>
  <si>
    <t>尺寸：21.5寸 
触控方式：电容屏10点触控
分辨率：高清1920*1080
配置：i5/8G/256G SSD/win10系统</t>
  </si>
  <si>
    <t>定制落地一体机底座 金属材质 黑色烤漆</t>
  </si>
  <si>
    <t>落地底座</t>
  </si>
  <si>
    <t>定制异形，钢结构框架，钣金烤漆,底部开检修门 尺寸:2M*2M*1.8M 梯形方台，底部蓝色灯带，</t>
  </si>
  <si>
    <t>个</t>
  </si>
  <si>
    <t>北斗厅</t>
  </si>
  <si>
    <t>互动雷达墙</t>
  </si>
  <si>
    <t>激光雷达</t>
  </si>
  <si>
    <t>精度互动激光雷达，旋转式，精度标准：≦2.8cm</t>
  </si>
  <si>
    <t>雷达驱动</t>
  </si>
  <si>
    <t>雷达配套驱动软件，带加密狗</t>
  </si>
  <si>
    <t>互动滑屏</t>
  </si>
  <si>
    <t>1、65寸电容触摸，滑轨屏定制专用结构，隐藏式接线。
定制造型，见参考图
2、电脑配置：i5+8G+256G SSD，双网专工。
3、屏幕分辨率：4k
4、预装win10专业版操作系统。</t>
  </si>
  <si>
    <t>滑动控制组件</t>
  </si>
  <si>
    <t>1、2条静音6米电动滑轨，轨道接缝处用工业线切割技术，保证接缝平滑， 接缝小 。使设备能够平稳的移动过接缝处。
2、滑轨材质：采用铝合金和不锈钢材质，耐腐蚀性。
3、控制系统：滑块、限位器、移动供电系统。
4、超静音进口步进电机、驱动器。</t>
  </si>
  <si>
    <t>滑轨辅助加强套件</t>
  </si>
  <si>
    <t>定制固定液晶整机加强结构套件， L 型一体化支架：滑轨跟一体机的安装，采用一体化数控支架， 一次成型，精度高</t>
  </si>
  <si>
    <t>LED大屏</t>
  </si>
  <si>
    <t>数字人主机</t>
  </si>
  <si>
    <t>塔式图形工作站 I7-12700K/32G DDR4-3600/512G-SSDm2/3070-8G/WIN10 24*7小时</t>
  </si>
  <si>
    <t>录音设备</t>
  </si>
  <si>
    <t>自制电脑按键控制器*1、无线录音话筒一套、话筒支架*1,超6类屏蔽网线*30米</t>
  </si>
  <si>
    <t>led更新修复及面板更换,更换面积1.2平米</t>
  </si>
  <si>
    <t>其他</t>
  </si>
  <si>
    <t>中控</t>
  </si>
  <si>
    <t>中控主机</t>
  </si>
  <si>
    <t>可编程控制平台，中英文可编程界面，交互式的控制结构；
● 采用最新32位ARM11系列内嵌式处理器，处理速度高达667MHz；
● 大量采用高度集成化协处理芯片，考究的LAY OUT让系统运行非常稳定、流畅；
● 主机内置1G 内存及512M的大容量FLASH 存储器；
● 16路独立可编程RS-232控制接口，可以收发RS232、RS485、Rs422格式数据；
● 8路独立可编程IR红外发射口，红外发射口可以做串口使用，使可编程口总数达到18个；
● 8路独立可编程IO口，8路弱继电器口。
● 可独家支持局域网内电脑网络开关机功能，国内绝对锁标产品；
● 采用国际流行SMT全贴片式生产工艺；
● 全制式环保电源(110V-240V),适合任何地区。
● 工厂通过ISO9001:2008质量管理体系认证；</t>
  </si>
  <si>
    <t>控制器</t>
  </si>
  <si>
    <t>1、采用高性能处理器，模块化设计，强弱电分开，性能更稳定
2、4/8路独立220V电源开关控制 
3、载入容量：单路额定功率2000W 
4、控制方法：通过RS-232\RS-485协议控制,选配网口协议控制 带手动按键控制 
5、单路或多路开关控制，完全可编程控制，可以任意设置电源控制器的ID地址码，实现多台级连 
6、适用于各种中控系统；
7、电源范围：AC：180—280V</t>
  </si>
  <si>
    <t>企业级24口全千兆交换机</t>
  </si>
  <si>
    <t>展厅电脑开关控制利器：通过实时检测电脑电源的 12V输出电压来判断电脑开关状态，8路电脑开关控制器接收到开机指令，电脑开关卡首先会检测主机的开关机状态，如果电脑是关机状态，则执行开机动作。如果主机处于开机状态，则不会动作。关机指令与此模式相同。有效防止开关误操作。
8路电脑开关控制器上的8个网口分别与每个电脑开关卡网络直通连接即可。8路电脑开关控制器支持RS232/485串口和TCP/UDP网络控制。</t>
  </si>
  <si>
    <t>时序器</t>
  </si>
  <si>
    <t>8路大电流电源输出,单路最大电流30A,单路功率3000W；
面板有时序总开关和8路手动控制按扭以及LED状态指示,可单独控每路电源输出具有过流过压保护；
支持标准RS232通信协议,方便用户实现各种负责的控制,并支持状态查询和多台设备连接；
提供8路多功能电源插座；兼容国际、美标、欧标等多种规格二芯及三芯电源插头；带232/485控制</t>
  </si>
  <si>
    <t>显示器</t>
  </si>
  <si>
    <t>24寸液晶显示器 分辨率1920*1080 IPS面板</t>
  </si>
  <si>
    <t>平板电脑</t>
  </si>
  <si>
    <t>平板电脑 matepad 6+128G</t>
  </si>
  <si>
    <t>会议室</t>
  </si>
  <si>
    <t>会议系统</t>
  </si>
  <si>
    <t>机柜</t>
  </si>
  <si>
    <t>深度600，高度700，12U 加厚</t>
  </si>
  <si>
    <t>专业有线话筒</t>
  </si>
  <si>
    <t>专业数字会议手拉手系统方杆话筒。专业高保真电容咪芯，全金属外观，功率损耗70mA，灵敏度-47DB 信噪比65DB，频率响应:100-10kHZ，1主席话筒+19代表话筒</t>
  </si>
  <si>
    <t>专业无线话筒</t>
  </si>
  <si>
    <t>专业数字会议手拉手系统鹅颈话筒。专业高保真电容咪芯，全金属外观，功率损耗130mA，灵敏度-43DB 信噪比65DB，频率响应:40-16kHZ，1主席话筒+11代表话筒</t>
  </si>
  <si>
    <t>有线智能会议系统主机</t>
  </si>
  <si>
    <t>专业手拉手有线会议系统，功耗120W，SN信噪比78DB，频率响应20HZ-20KHZ,IN线路输入阻抗50K欧姆 线路输出200欧姆，带3.5寸彩色液晶显示屏，支持60个话筒单元，带多种会议功能。</t>
  </si>
  <si>
    <t>无线智能会议系统主机</t>
  </si>
  <si>
    <t>专业手拉手无线会议系统，SN信噪比＞90DB，失真度＜0.05%db，接收灵敏度-105db，频偏±45KHz，带液晶显示屏，支持多达265路无线列席单元，支持多种模式及自定义。</t>
  </si>
  <si>
    <t>专业功放</t>
  </si>
  <si>
    <t>4通道专业功放，频率响应20HZ~20KHZ土1dB 输入灵敏度stereo@8 0hm RMS,1KHZ,1.0%THD+N，1V  立体声8Ω输出功率1KHZ,1.0%6 THD+N150WX4  立体声4Ω输出功率1KHZ,1.0%THD+N182W×4 桥接8Ω输出功率1KHz,1.0%THD+N350W×2
信噪比stereo@8 0hm RMS,1KHZ,1.0%THD+N，&gt;80dB(A计权)</t>
  </si>
  <si>
    <t>反馈抑制器</t>
  </si>
  <si>
    <t>专业全自动DSP反馈抑制器
模拟输入 2-XLR和2-TRS 平衡输入  输入阻抗平衡:20K,非平衡:10K  线路输入电平0dB两路
模拟输出
2-XLR和2-TRS
平衡或非平衡输出方式
输出阻抗
平衡:200欧,非平衡:100欧
线路输出电平
-4 dBU/ +6dBU 两路
整机性能
采样频率48KHz
动态范围&gt;102dB(A计权)
失真度≤0.1%
反馈抑制频响+/ - 2dB(50Hz TO 20KHz)
直通频响+ / - 0.5dB(40Hz TO 20KHz)
增益提升+6dB
工作电源AC90 -240V/ 50-60Hz
电源消耗&lt;20W</t>
  </si>
  <si>
    <t>主音箱</t>
  </si>
  <si>
    <t>高保真HiFi无源音箱音响 
2分频低音反射书架箱 钢琴烤漆 低音单元 13CM锥盆低音单元
高音单元 3CM软球顶高音单元
频率响应 55H z-40kHz
输入功率 60W/110W
灵敏度 85dB
阻抗6欧姆</t>
  </si>
  <si>
    <t>副音箱</t>
  </si>
  <si>
    <t>壁挂音箱，全天候音响系统。低音单元10cm防水圆锥形
高音单元2.5cm液冷平衡球形  频率响100 Hz-20kHz
输入功率(额定/大)30 w / 80 w
灵敏度85 dB/2.83 V/1m</t>
  </si>
  <si>
    <t>调音台</t>
  </si>
  <si>
    <t>超薄型设计，通道三段均衡，一组卡农输出,一组6.35输出
1.8路单声道输入，高品质话筒扩音器 
2.3段均衡3.高密度电平显示
4.60MM高分析度耐用推子
5.内置专业数字效果器
6.麦克风输出监听
7.录音输出
8.USB输入，立体声输出输出电平:19DBM噪声:-105DB信噪比:8ODB 耳机输
出功率:10OMW均衡低频:80HZ~15DB
中频:2.5KHZ ~ 15DB 高频:12KHZ ~ 15DB
增益控制:单声道-60DB ~ -40DB 频率响应:20HZ~20KHZ总谐波失真+噪声:0.003%</t>
  </si>
  <si>
    <t>投影机</t>
  </si>
  <si>
    <t>激光工程投影机 投影技术：3LCD工程投影机
亮度：≥6200流明（根据ISO21118标准）
液晶显板尺寸：0.64英寸×3，标准分辨率：1920*1200，支持最大输入分辨率：3840*2160 光源：激光， 寿命≥20000小时，对比度：≥600000：1
镜头手动位移：垂直：0-0.6V，水平：±0.29H， 端口：1 个 VGA，2个HDMI，1 个HDBaseT， 1个立体声微型音频；1个控制串口端口槽（D-Sub 9 针）；1个RJ-45 端口，1个A型USB（5V/2A），1个A型USB（无线投影）,1个B型USB(维修端口)，内置扬声器：≥20W，最低待机功耗： ≤0.5W 噪声：28dB（满功率）</t>
  </si>
  <si>
    <t>投影机镜头</t>
  </si>
  <si>
    <t>NEC原厂镜头，变焦比1.2:1</t>
  </si>
  <si>
    <t>投影机吊架</t>
  </si>
  <si>
    <t>专业工程投影机专用吊架，0.8-1.5米伸缩支架，加厚</t>
  </si>
  <si>
    <t>六类网线（LED屏、电脑主机使用） 300米*16箱 每块LED屏使用10-15根左右，机房距离50米左右</t>
  </si>
  <si>
    <t>箱</t>
  </si>
  <si>
    <t>派宝导览机器人X3（高级导航版）
1、支持政务行业应用软件的安装，机器人头部智能大脑和胸前大屏互相通讯，快速落地政务行业机器人。 政务大厅迎宾接待语音讲解跨层导览轻松集成GPT 白色，19寸屏支持身份识别和热敏打印，支持双屏互动，32种3D表情。
2、机器人可以实现一键构建室内地图，并且可以对地图进行精准定位动态感知周边环境信息并进行分析，从而规划更优路径行走
3、自动唤醒功能。当客户走进时，机器人自动感应并被唤醒，主动与客人打招呼,并说出欢迎词。
4、自定义问答库。将常用垂直领域类的知识保存到机器人的大脑里，可以实现专业知识语音问答、图片呈现、视频播放的功能.客户经过简单的配置后，机器人即可根据您设置的问题准确的回答客户提出的问题。
5、人脸识别功能。基于人的脸部特征信息进行面部识别，精确对应每位用户，为用户个性化、身份确认等提供基础服务
6、人工远程应答功能。机器人与客户交流时，单方面隐秘的视频通讯技术。可做到人工后台控制和模仿机器人对话，从而让机器人更加人性化服务的功能。
7、自动充电功能。
8、防撞防跌功能，超声波传感器，红外传感器，紧急制停按钮，防撞防跌。
9、支持实时互联网通讯。可远程操作控制。</t>
  </si>
  <si>
    <t>派宝配送机器人W2 
室内无人送货送物酒店写字楼医院送餐外卖药品快递配送
自主任务，无轨自主导航，智能避障，支持室内跨层配送，可与电梯、门禁、闸机和自动售货机对接，支持电话短信通知，带自动抽屉，支持派送物件隐私保护，自动充电功能。
联网方式：SIM卡（国内），Wi-Fi，屏幕尺寸：8-11英寸，还可适用场景：智能学习，娱乐陪伴，家庭助手</t>
  </si>
  <si>
    <t>秋叶原 HDMI4K高清线：25米*1,15米*1.5米*10，
音箱线 100芯金银线*400米
卡农线音频1米*10条</t>
  </si>
  <si>
    <t>路演厅</t>
  </si>
  <si>
    <t>维修
更换</t>
  </si>
  <si>
    <t>辅材</t>
  </si>
  <si>
    <t>DVI转hdmi转接线</t>
  </si>
  <si>
    <t>维修</t>
  </si>
  <si>
    <t>原2套JBL音响及2套专业功放、解码器、无线话筒、播放机等专业设备维修</t>
  </si>
  <si>
    <t>专业音箱</t>
  </si>
  <si>
    <t>10寸专业音箱 KP6010，额定功率300W</t>
  </si>
  <si>
    <t>15寸专业音箱 KP6015，额定功率400W</t>
  </si>
  <si>
    <t>音箱挂架</t>
  </si>
  <si>
    <t>音箱挂架，承重20KG</t>
  </si>
  <si>
    <t>视频拼接处理器</t>
  </si>
  <si>
    <r>
      <rPr>
        <sz val="12"/>
        <rFont val="宋体"/>
        <charset val="134"/>
      </rPr>
      <t xml:space="preserve">V2是一款采用纯硬件架构，并具备强大的视频信号接收和图像处理能力的视频拼接处理器。V2支持4路2K视频信号输入和9路HDMI输出，具备无级缩放、自由裁剪、画面拼接等功能，还可兼容多平台、多设备的访问控制，其能在显示高品质图像的同时提供灵活的控制方式，可满足广大用户的使用需求。V2性能稳定，操作便捷。可广泛应用于广播电视、国防安全、气象地震、银行金融、公安交通、生产调度、科研教育、展览展示等显示屏应用场景。
功能特性
</t>
    </r>
    <r>
      <rPr>
        <sz val="12"/>
        <rFont val="Wingdings 2"/>
        <charset val="2"/>
      </rPr>
      <t></t>
    </r>
    <r>
      <rPr>
        <sz val="12"/>
        <rFont val="宋体"/>
        <charset val="134"/>
      </rPr>
      <t xml:space="preserve">支持4路1920×1200@60Hz信号输入
</t>
    </r>
    <r>
      <rPr>
        <sz val="12"/>
        <rFont val="Wingdings 2"/>
        <charset val="2"/>
      </rPr>
      <t></t>
    </r>
    <r>
      <rPr>
        <sz val="12"/>
        <rFont val="宋体"/>
        <charset val="134"/>
      </rPr>
      <t xml:space="preserve">支持9路HDMI输出，单路分辨率最大可达1920×1200@60Hz
</t>
    </r>
    <r>
      <rPr>
        <sz val="12"/>
        <rFont val="Wingdings 2"/>
        <charset val="2"/>
      </rPr>
      <t></t>
    </r>
    <r>
      <rPr>
        <sz val="12"/>
        <rFont val="宋体"/>
        <charset val="134"/>
      </rPr>
      <t xml:space="preserve">支持无级缩放、自由裁剪、画面拼接等视频处理功能 
</t>
    </r>
    <r>
      <rPr>
        <sz val="12"/>
        <rFont val="Wingdings 2"/>
        <charset val="2"/>
      </rPr>
      <t></t>
    </r>
    <r>
      <rPr>
        <sz val="12"/>
        <rFont val="宋体"/>
        <charset val="134"/>
      </rPr>
      <t xml:space="preserve">支持视频信号切换，所有输入信号间均可无缝切换
</t>
    </r>
    <r>
      <rPr>
        <sz val="12"/>
        <rFont val="Wingdings 2"/>
        <charset val="2"/>
      </rPr>
      <t></t>
    </r>
    <r>
      <rPr>
        <sz val="12"/>
        <rFont val="宋体"/>
        <charset val="134"/>
      </rPr>
      <t xml:space="preserve">支持6画面显示，画面大小及位置均可自由调节 
</t>
    </r>
    <r>
      <rPr>
        <sz val="12"/>
        <rFont val="Wingdings 2"/>
        <charset val="2"/>
      </rPr>
      <t></t>
    </r>
    <r>
      <rPr>
        <sz val="12"/>
        <rFont val="宋体"/>
        <charset val="134"/>
      </rPr>
      <t xml:space="preserve">支持亮度和色温调节
</t>
    </r>
    <r>
      <rPr>
        <sz val="12"/>
        <rFont val="Wingdings 2"/>
        <charset val="2"/>
      </rPr>
      <t></t>
    </r>
    <r>
      <rPr>
        <sz val="12"/>
        <rFont val="宋体"/>
        <charset val="134"/>
      </rPr>
      <t xml:space="preserve">支持画面调整功能，可调节画面的色调、饱和度、对比度、亮度补偿
</t>
    </r>
    <r>
      <rPr>
        <sz val="12"/>
        <rFont val="Wingdings 2"/>
        <charset val="2"/>
      </rPr>
      <t></t>
    </r>
    <r>
      <rPr>
        <sz val="12"/>
        <rFont val="宋体"/>
        <charset val="134"/>
      </rPr>
      <t xml:space="preserve">支持测试模式，内置16种测试画面，可快捷测试设备连接显示状态
</t>
    </r>
    <r>
      <rPr>
        <sz val="12"/>
        <rFont val="Wingdings 2"/>
        <charset val="2"/>
      </rPr>
      <t></t>
    </r>
    <r>
      <rPr>
        <sz val="12"/>
        <rFont val="宋体"/>
        <charset val="134"/>
      </rPr>
      <t xml:space="preserve">支持128个场景保存和场景调用
</t>
    </r>
    <r>
      <rPr>
        <sz val="12"/>
        <rFont val="Wingdings 2"/>
        <charset val="2"/>
      </rPr>
      <t></t>
    </r>
    <r>
      <rPr>
        <sz val="12"/>
        <rFont val="宋体"/>
        <charset val="134"/>
      </rPr>
      <t xml:space="preserve">支持3.5mm独立音频输入和输出
</t>
    </r>
    <r>
      <rPr>
        <sz val="12"/>
        <rFont val="Wingdings 2"/>
        <charset val="2"/>
      </rPr>
      <t></t>
    </r>
    <r>
      <rPr>
        <sz val="12"/>
        <rFont val="宋体"/>
        <charset val="134"/>
      </rPr>
      <t>采用Web端控制，支持Windows/Android/iOS多平台多用户访问控制
支持RS232串口控制，兼容第三方设备控制</t>
    </r>
  </si>
  <si>
    <t>小计</t>
  </si>
  <si>
    <t>系统集成及管理费</t>
  </si>
  <si>
    <t>展厅硬件设备明细表</t>
  </si>
  <si>
    <t>品牌</t>
  </si>
  <si>
    <t>单价</t>
  </si>
  <si>
    <t>定制</t>
  </si>
  <si>
    <t>强力巨彩
规格：Q2</t>
  </si>
  <si>
    <t>卡莱特
X12</t>
  </si>
  <si>
    <t>国佳 P3.9</t>
  </si>
  <si>
    <t>卡莱特 X2S</t>
  </si>
  <si>
    <t>惠威VQ6</t>
  </si>
  <si>
    <t>BRZHiFi</t>
  </si>
  <si>
    <t>定制液晶</t>
  </si>
  <si>
    <t>全息玻璃</t>
  </si>
  <si>
    <t>EAI-G4</t>
  </si>
  <si>
    <t>拓创
PGM6000PRO</t>
  </si>
  <si>
    <t>拓创PWRS06</t>
  </si>
  <si>
    <t>TP-link</t>
  </si>
  <si>
    <t>拓创SER001</t>
  </si>
  <si>
    <t>拓创SP30</t>
  </si>
  <si>
    <t>DELL</t>
  </si>
  <si>
    <t>华为</t>
  </si>
  <si>
    <t>狮乐YE-12D</t>
  </si>
  <si>
    <t>狮乐YW-6</t>
  </si>
  <si>
    <t>狮乐YE-12</t>
  </si>
  <si>
    <t>狮乐
YW-6</t>
  </si>
  <si>
    <t>狮乐</t>
  </si>
  <si>
    <t>雅马哈</t>
  </si>
  <si>
    <t>KE
SCT-80</t>
  </si>
  <si>
    <t>NEC
NP-P605UL+</t>
  </si>
  <si>
    <t>NEC原厂</t>
  </si>
  <si>
    <t>专用</t>
  </si>
  <si>
    <t>网线</t>
  </si>
  <si>
    <t>导览机器人</t>
  </si>
  <si>
    <t>配送机器人</t>
  </si>
  <si>
    <t>视频信号线</t>
  </si>
  <si>
    <t>专业维修服务</t>
  </si>
  <si>
    <t>JBL</t>
  </si>
  <si>
    <t>北京同尔V2</t>
  </si>
  <si>
    <t>安装、调试费、运费、培训费</t>
  </si>
  <si>
    <t>展厅布展装修部分清单</t>
  </si>
  <si>
    <t>位置</t>
  </si>
  <si>
    <t>项目特征（施工工艺）</t>
  </si>
  <si>
    <t>项目名称</t>
  </si>
  <si>
    <t>工程量</t>
  </si>
  <si>
    <t>1号位第一版</t>
  </si>
  <si>
    <t>1.基层类型:铝板墙面               2.镌字材料品种、颜色:40mm亚克力立体字                             3.字体规格:218mm×218mm    4.固定方式:胶粘5.内容：智能网联产业聚能区</t>
  </si>
  <si>
    <t>有机玻璃字</t>
  </si>
  <si>
    <t>泡沫塑料有机玻璃字
0.2㎡以内 其他面~
换:40mm亚克力立体字
218mm×218mm</t>
  </si>
  <si>
    <t>美术字安装</t>
  </si>
  <si>
    <t>1.基层类型:铝板墙面               2.镌字材料品种、颜色:40mm亚克力立体字                             3.字体规格:166×166               4.固定方式:胶粘                       5.内容：湘江智谷、--规划展示中心--</t>
  </si>
  <si>
    <t>泡沫塑料有机玻璃字
0.2㎡以内 其他面~
换:40mm亚克力立体字
166mm×166mm</t>
  </si>
  <si>
    <t>1号位第二版</t>
  </si>
  <si>
    <t>1.基层类型:铝板墙面
2.镌字材料品种、颜色:40mm拉丝黄钛金水晶背光精工字
3.字体规格:302×302
4.固定方式:胶粘
5.内容：智能网联产业聚能区</t>
  </si>
  <si>
    <t>泡沫塑料有机玻璃字
0.2㎡以内 其他面~
换:40mm拉丝黄钛金水晶背光
精工字 302mm×302mm</t>
  </si>
  <si>
    <t>40mm拉丝黄钛金水晶背光精工字</t>
  </si>
  <si>
    <t>1.基层类型:铝板墙面               2.镌字材料品种、颜色:40mm拉丝黄钛金水晶背光精工字         3.字体规格:168×168               4.固定方式:胶粘                       5.内容：--规划展示中心--</t>
  </si>
  <si>
    <t>泡沫塑料有机玻璃字
0.2㎡以内 其他面~
换:40mm拉丝黄钛金水晶背光
精工字 168mm×168mm</t>
  </si>
  <si>
    <t>1.基层类型:铝板墙面                2.镌字材料品种、颜色:40mm拉丝黄钛金水晶背光精工字        3.字体规格:232×232                4.固定方式:胶粘                        5.内容：湘江智谷</t>
  </si>
  <si>
    <t>泡沫塑料有机玻璃字0.2㎡以内 其他面~换:40mm拉丝黄钛金水晶背光精工字 232mm×232mm</t>
  </si>
  <si>
    <t>1.饰面材料种类:第一版美术字拆除;                           2.包含楼面运出垃圾</t>
  </si>
  <si>
    <t>立面块料拆除</t>
  </si>
  <si>
    <t>12V直流电源</t>
  </si>
  <si>
    <t>发光字电源</t>
  </si>
  <si>
    <t>400W</t>
  </si>
  <si>
    <t>3号位原有墙面拆除</t>
  </si>
  <si>
    <t>1.原有墙面汽车贴膜拆除</t>
  </si>
  <si>
    <t>原有墙面汽车贴膜拆除</t>
  </si>
  <si>
    <t>拆除原墙面贴膜垃圾清运</t>
  </si>
  <si>
    <t>3号位第一版拆除</t>
  </si>
  <si>
    <t>1.饰面材料种类:第一版美术字拆除;                         2.包含楼面运出垃圾</t>
  </si>
  <si>
    <t>3号位第二版</t>
  </si>
  <si>
    <t>1.面层材料品种、规格、颜色:底透明车贴;</t>
  </si>
  <si>
    <t>柱(梁)面装饰：面层 贴人造革 墙面、墙裙~换:底透明车贴</t>
  </si>
  <si>
    <t>面层 贴人造革 墙面、墙裙~换:底透明车贴</t>
  </si>
  <si>
    <t>1.基层类型:玻璃墙面          2.镌字材料品种、颜色:40mm亚克力立体字                    3.字体规格:363mm×363mm      4.固定方式:胶粘5.内容：实施智能网联产业领跑工程</t>
  </si>
  <si>
    <t>泡沫塑料有机玻璃字0.2㎡以内 其他面~换:40mm亚克力立体字363mm×363mm</t>
  </si>
  <si>
    <t>1.基层类型:玻璃墙面         2.镌字材料品种、颜色:40mm亚克力立体字                    3.字体规格:268mm×268mm     4.固定方式:胶粘5.内容：助力新区构建现代产业体系</t>
  </si>
  <si>
    <t>泡沫塑料有机玻璃字0.2㎡以内 其他面~换:40mm亚克力立体字268mm×268mm</t>
  </si>
  <si>
    <t>3号位第二版拆除</t>
  </si>
  <si>
    <t>1.拆除第二版车贴            2.包含楼面运出垃圾          3.人工拆除原有玻璃墙面      4.人工铲除墙面结构胶        5.包含垃圾清运</t>
  </si>
  <si>
    <t>车贴拆除、结构胶拆除、玻璃墙面拆除</t>
  </si>
  <si>
    <t>建筑垃圾运输 楼面运出垃圾</t>
  </si>
  <si>
    <t>3号位第三版</t>
  </si>
  <si>
    <t>电源及其他耗材</t>
  </si>
  <si>
    <t>发光灯箱辅材及电源</t>
  </si>
  <si>
    <t>8个400W电源</t>
  </si>
  <si>
    <t>拆除原有墙面玻璃</t>
  </si>
  <si>
    <t>墙面拆除</t>
  </si>
  <si>
    <t>原大芯板打底，在上层覆盖铝塑板</t>
  </si>
  <si>
    <t>墙面搭建</t>
  </si>
  <si>
    <t>1.2*2.4米铝塑板拼接</t>
  </si>
  <si>
    <r>
      <rPr>
        <b/>
        <sz val="12"/>
        <rFont val="宋体"/>
        <charset val="134"/>
      </rPr>
      <t>铝塑板4</t>
    </r>
    <r>
      <rPr>
        <sz val="12"/>
        <rFont val="宋体"/>
        <charset val="134"/>
      </rPr>
      <t>MM</t>
    </r>
    <r>
      <rPr>
        <b/>
        <sz val="12"/>
        <rFont val="宋体"/>
        <charset val="134"/>
      </rPr>
      <t>厚</t>
    </r>
  </si>
  <si>
    <t>1.板层及铝朔版上打孔        2.墙面后部布线并取电</t>
  </si>
  <si>
    <t>取电、打孔</t>
  </si>
  <si>
    <t>极窄空间安装施工</t>
  </si>
  <si>
    <t>项</t>
  </si>
  <si>
    <t>1.面层材料品种、规格、颜色:银灰色质感汽车膜;</t>
  </si>
  <si>
    <t>柱(梁)面装饰</t>
  </si>
  <si>
    <t>1.基层类型:铝板墙面
2.镌字材料品种、颜色:40mm亚克力发光立体字
3.字体规格:302mm×302mm
4.固定方式:胶粘
5.内容：实施智能网联产业领跑工程助力新区构建现代化产业体系</t>
  </si>
  <si>
    <t>泡沫塑料有机玻璃字
0.2㎡以内 其他面~
换:40mm亚克力发光立体字
302mm×302mm</t>
  </si>
  <si>
    <t>40mm亚克力发光立体字
302mm×302mm</t>
  </si>
  <si>
    <r>
      <rPr>
        <sz val="12"/>
        <rFont val="宋体"/>
        <charset val="134"/>
      </rPr>
      <t>1.名称:六边形无边框亚克力灯箱40mm厚，表面logo图案纯透明车贴;
2.规格:400mm*346mm;
3.安装形式:壁挂式;
4.</t>
    </r>
    <r>
      <rPr>
        <b/>
        <sz val="12"/>
        <rFont val="宋体"/>
        <charset val="134"/>
      </rPr>
      <t>型号:1cmPVC背板+LED灯条+5cm铝合金边条+3mm亚克力面板+透明膜打UV;</t>
    </r>
  </si>
  <si>
    <t>装饰灯</t>
  </si>
  <si>
    <t>1cmPVC背板+LED灯条+5cm铝合金边条+3mm亚克力面板+透明膜打UV;</t>
  </si>
  <si>
    <t>发光棚荧光灯安装及其他
立体广告灯箱</t>
  </si>
  <si>
    <r>
      <rPr>
        <sz val="12"/>
        <rFont val="宋体"/>
        <charset val="134"/>
      </rPr>
      <t>1.名称:六边形无边框亚克力灯箱30mm厚;
2.规格:915.5mm*793mm;
3.安装形式:壁挂式;
4.型号:</t>
    </r>
    <r>
      <rPr>
        <b/>
        <sz val="12"/>
        <rFont val="宋体"/>
        <charset val="134"/>
      </rPr>
      <t>1cmPVC背板+LED灯条+5cm铝合金边条+3mm亚克力面板+透明膜打UV;</t>
    </r>
  </si>
  <si>
    <t>1.基层类型:亚克力灯箱       2.镌字材料品种、颜色:10mm亚克力立体字雕刻烤漆；
3.字体规格:302mm×302mm
4.固定方式:胶粘
5.内容：大灯箱上亚克力字，包含符号及英文</t>
  </si>
  <si>
    <t>泡沫塑料有机玻璃字
0.2㎡以内 其他面~
换:10mm亚克力立体字雕刻烤漆   141mm×141mm</t>
  </si>
  <si>
    <t>走廊</t>
  </si>
  <si>
    <t>5号位</t>
  </si>
  <si>
    <t>1.基层类型:铝板墙面
2.镌字材料品种、颜色:20mm厚亚克力立体字
3.字体规格:203mm*203mm
4.固定方式:胶粘
5.内容：智能未来无限可能</t>
  </si>
  <si>
    <t>泡沫塑料有机玻璃字
0.2㎡以内 其他面~
换:20mm厚亚克力立体字
203mm*203mm</t>
  </si>
  <si>
    <t>1.基层类型:铝板墙面
2.镌字材料品种、颜色:20mm厚亚克力立体字
3.字体规格:162.5mm*162.5mm
4.固定方式:胶粘
5.内容：INTELLIGENTFUTURE</t>
  </si>
  <si>
    <t>泡沫塑料有机玻璃字                     0.2㎡以内 其他面~                           换:20mm厚亚克力立体字     162.5mm*162.5mm</t>
  </si>
  <si>
    <t>6号位</t>
  </si>
  <si>
    <t>1.基层类型:铝板墙面
2.镌字材料品种、颜色:20mm厚亚克力立体字
3.字体规格:184mm*184mm
4.固定方式:胶粘
5.内容：智能集约化产品</t>
  </si>
  <si>
    <t>泡沫塑料有机玻璃字
0.2㎡以内 其他面~
换:20mm厚亚克力立体字
184mm*184mm</t>
  </si>
  <si>
    <t>1.基层类型:铝板墙面
2.镌字材料品种、颜色:20mm厚亚克力立体字
3.字体规格:119mm*119mm
4.固定方式:胶粘
5.内容：360全息产品演示</t>
  </si>
  <si>
    <t>泡沫塑料有机玻璃字
0.2㎡以内 其他面~
换:20mm厚亚克力立体字
119mm*119mm</t>
  </si>
  <si>
    <t>1.基层类型:铝板墙面
2.镌字材料品种、颜色:20mm厚亚克力立体字
3.字体规格:166mm*166mm
4.固定方式:胶粘
5.内容：INTELLIGENTPRODUCT</t>
  </si>
  <si>
    <t>泡沫塑料有机玻璃字
0.2㎡以内 其他面~
换:20mm厚亚克力立体字
166mm*166mm</t>
  </si>
  <si>
    <t>原      北      斗        展      厅</t>
  </si>
  <si>
    <t>原北斗展厅墙面内容拆除</t>
  </si>
  <si>
    <t>原墙面内容拆除</t>
  </si>
  <si>
    <t>墙面内容拆除</t>
  </si>
  <si>
    <t>铝板墙面修复---整形补腻子喷漆</t>
  </si>
  <si>
    <t>墙面修复</t>
  </si>
  <si>
    <t>对原有铝板发光字孔洞、划痕进行整形修补，再刷漆</t>
  </si>
  <si>
    <t>临展</t>
  </si>
  <si>
    <t>汽车车贴贴与铝板墙面</t>
  </si>
  <si>
    <t>临展用车贴含安装人工</t>
  </si>
  <si>
    <t>墙面车贴裱板</t>
  </si>
  <si>
    <t>产业处展板含安装人工</t>
  </si>
  <si>
    <t>7号位</t>
  </si>
  <si>
    <t>1.基层类型:铝板墙面         2.镌字材料品种、颜色:30mm厚背光立字
3.字体规格:137mm*137mm
4.固定方式:胶粘
5.内容：湘江新区与岳麓高新区介绍</t>
  </si>
  <si>
    <t>泡沫塑料有机玻璃字
0.2㎡以内 其他面~
换:30mm厚背光立体字
137mm*137mm</t>
  </si>
  <si>
    <t>30mm厚背光立字</t>
  </si>
  <si>
    <t>1.基层类型:铝板墙面
2.镌字材料品种、颜色:30mm厚背光立体字
3.字体规格:42mm*55mm
4.固定方式:胶粘
5.内容：INTRODUCTION OFHUNAN
XIANGJIANG NEW ZONE&amp; YUELU HIGH TECH ZONE</t>
  </si>
  <si>
    <t>泡沫塑料有机玻璃字
0.2㎡以内 其他面~
换:30mm厚背光立体字
42mm*55mm</t>
  </si>
  <si>
    <t>30mm厚背光立体字</t>
  </si>
  <si>
    <t>1.基层类型:铝板墙面
2.镌字材料品种、颜色:标题立体雕刻烤漆10mm厚亚克力
3.字体规格:52mm*52mm
4.固定方式:胶粘
5.内容：湖南湘江新区、岳麓高新区</t>
  </si>
  <si>
    <t>泡沫塑料有机玻璃字
0.2㎡以内 其他面~
换:标题立体雕刻烤漆10mm厚
亚克力 52mm*52mm</t>
  </si>
  <si>
    <t>1.基层类型:铝板墙面
2.镌字材料品种、颜色:标题立体雕刻烤漆10mm厚亚克力
3.字体规格:23mm*23mm
4.固定方式:胶粘
5.内容：THE ZONE OF HUNAN
XIANGJIANG、YUELU HIGH TECH ZONE</t>
  </si>
  <si>
    <t>泡沫塑料有机玻璃字
0.2㎡以内 其他面~
换:标题立体雕刻烤漆10mm厚
亚克力 23mm*23mm</t>
  </si>
  <si>
    <t>1.面层材料品种、规格、颜色:背光亚克力板20mm厚高精UV底色与内容
2.尺寸规格:2400mm*1600mm
3.固定方式:胶粘
4.内容：详见图纸</t>
  </si>
  <si>
    <t>墙面、墙裙~
换:背光亚克力板20mm厚高精
UV底色与内容</t>
  </si>
  <si>
    <t>面层 贴人造革</t>
  </si>
  <si>
    <t>1.面层材料品种、规格、颜色:背光雪弗板20mm厚高精UV底色与内容
2.尺寸规格:2400mm*1600mm
3.固定方式:胶粘
4.内容：详见图纸</t>
  </si>
  <si>
    <t>1.面层材料品种、规格、颜色:2张图片10mm厚亚克力UV
2.尺寸规格:300mm*460mm
3.固定方式:胶粘
4.内容：详见图纸</t>
  </si>
  <si>
    <t>墙面、墙裙~
换:2张图片10mm厚亚克力UV</t>
  </si>
  <si>
    <t>1.面层材料品种、规格、颜色:大数字10mm厚亚克力UV
2.尺寸规格:196mm*123mm、229mm*123mm、1
80mm*123mm、213mm*123mm
3.固定方式:胶粘
4.内容：详见图纸</t>
  </si>
  <si>
    <t>墙面、墙裙~
换:大数字10mm厚亚克力UV</t>
  </si>
  <si>
    <t>8号位</t>
  </si>
  <si>
    <t>1.面层材料品种、规格、颜色:底透明车贴
2.尺寸规格:5800mm*1760mm
3.固定方式:胶粘
4.内容：详见图纸</t>
  </si>
  <si>
    <t>墙面、墙裙~
换:底透明车贴</t>
  </si>
  <si>
    <t>1.基层类型:铝板墙面
2.镌字材料品种、颜色:30mm厚背光亚克力立体字
3.字体规格:138mm*138mm
4.固定方式:胶粘
5.内容：智能网联汽车产业</t>
  </si>
  <si>
    <t>泡沫塑料有机玻璃字
0.2㎡以内 其他面~
换:30mm厚背光亚克力立体字
138mm*138mm</t>
  </si>
  <si>
    <t>30mm厚背光亚克力立体字</t>
  </si>
  <si>
    <t>1.基层类型:铝板墙面
2.镌字材料品种、颜色:30mm厚背光亚克力立体字
3.字体规格:43mm*56mm
4.固定方式:胶粘
5.内容：INTELLIGENT NETWORKAUTOMOBILE INDUSTRY</t>
  </si>
  <si>
    <t>泡沫塑料有机玻璃字
0.2㎡以内 其他面~
换:30mm厚背光亚克力立体字
43mm*56mm</t>
  </si>
  <si>
    <t>9号位</t>
  </si>
  <si>
    <t>1.基层类型:铝板墙面 2.镌字材料品种、颜色:30mm厚背光亚克力立体字
3.字体规格:138mm*138mm
4.固定方式:胶粘
5.内容：片区现状与规划</t>
  </si>
  <si>
    <t>1.基层类型:铝板墙面
2.镌字材料品种、颜色:30mm厚背光亚克力立体字
3.字体规格:43mm*56mm
4.固定方式:胶粘
5.内容：AREA CURRENT SITUATION&amp;PLANNING</t>
  </si>
  <si>
    <t>1.基层类型:铝板墙面
2.镌字材料品种、颜色:30mm厚亚克力立体字
3.字体规格:96mm*96mm
4.固定方式:胶粘
5.内容：发展愿景、土地规划、功能分区、土地现状、区位交通</t>
  </si>
  <si>
    <t>泡沫塑料有机玻璃字
0.2㎡以内 其他面~
换:30mm厚亚克力立体字
96mm*96mm</t>
  </si>
  <si>
    <t>1.基层类型:铝板墙面
2.镌字材料品种、颜色:30mm厚亚克力立体字                  3.字体规格:40mm*40mm
4.固定方式:胶粘
5.内容：DEVELOPMENTVISION、LANDPLANNING、FUNCTIONALPARTITION、LAND
STATUS、LOCATIONTRAFFIC</t>
  </si>
  <si>
    <t>1.面层材料品种、规格、颜色:亚克力UV30mm厚
2.尺寸规格:1030mm*1750mm、330mm*550mm、1030mm*1200mm、330mm*1200mm、1030mm*1000mm 330mm*1000mm、1030mm*1700mm、330mm*1700mm
3.固定方式:胶粘
4.内容：详见图纸</t>
  </si>
  <si>
    <t>10号位</t>
  </si>
  <si>
    <t>1.基层类型:铝板墙面
2.镌字材料品种、颜色:30mm厚背光亚克力
立体字
3.字体规格:138mm*138mm
4.固定方式:胶粘
5.内容：产业核心区规划</t>
  </si>
  <si>
    <t>30mm厚背光亚克力
立体字</t>
  </si>
  <si>
    <t>1.基层类型:铝板墙面 2.镌字材料品种、颜色:30mm厚背光亚克力
立体字
3.字体规格:43mm*56mm
4.固定方式:胶粘
5.内容：INDUSTRIAL COREAREA PLANNING</t>
  </si>
  <si>
    <t>1.基层类型:铝板墙面
2.镌字材料品种、颜色:20mm厚亚克力立体字
3.字体规格:51mm*51mm
4.固定方式:胶粘
5.内容：核心区三期、核心区二期、核心区一期</t>
  </si>
  <si>
    <t>泡沫塑料有机玻璃字
0.2㎡以内 其他面~
换:20mm厚亚克力立体字
51mm*51mm</t>
  </si>
  <si>
    <t>1.基层类型:铝板墙面
2.镌字材料品种、颜色:10mm厚亚克力立体字
3.字体规格:53mm*53mm
4.固定方式:胶粘
5.内容：产业核心区1000亩分3年三期开发：其中一期311亩、二期276亩、三期413亩每期拟按“一园一企”的模式,以智能网联产业为核心，打造集智能制造、研发中试、总部办公于一体的创新园区。</t>
  </si>
  <si>
    <t>泡沫塑料有机玻璃字
0.2㎡以内 其他面~
换:10mm厚亚克力立体字
53mm*53mm</t>
  </si>
  <si>
    <t>1.面层材料品种、规格、颜色:10mm厚亚克力UV
2.尺寸规格:1000mm*700mm、1000mm*600mm
3.固定方式:胶粘
4.内容：详见图纸</t>
  </si>
  <si>
    <t>墙面、墙裙~
换:10mm厚亚克力UV</t>
  </si>
  <si>
    <t>1.面层材料品种、规格、颜色:蓝色车贴
2.尺寸规格:5800mm*1760mm
3.固定方式:胶粘
4.内容：详见图纸</t>
  </si>
  <si>
    <t>墙面、墙裙~
换:蓝色车贴</t>
  </si>
  <si>
    <t>11号位第一版</t>
  </si>
  <si>
    <t>1.面层材料品种、规格、颜色:整体底图背胶
2.尺寸规格:3400mm*1200mm
3.固定方式:胶粘
4.内容：详见图纸</t>
  </si>
  <si>
    <t>11号位第二版</t>
  </si>
  <si>
    <t>1.面层材料品种、规格、颜色:整体底图背胶
2.尺寸规格:8400mm*2400mm
3.固定方式:胶粘
4.内容：详见图纸</t>
  </si>
  <si>
    <t>墙面、墙裙~
换:整体底图背胶</t>
  </si>
  <si>
    <t>1.基层类型:铝板墙面
2.镌字材料品种、颜色:30mm厚背光亚克力立体字
3.字体规格:138mm*138mm
4.固定方式:胶粘
5.内容：产业发展</t>
  </si>
  <si>
    <t>1.基层类型:铝板墙面
2.镌字材料品种、颜色:30mm厚背光亚克力立体字
3.字体规格:43mm*56mm
4.固定方式:胶粘
5.内容 INDUSTRIALDEVELOPMENT</t>
  </si>
  <si>
    <t>1.基层类型:铝板墙面
2.镌字材料品种、颜色:10mm厚亚克力立体字
3.字体规格:62mm*62mm
4.固定方式:胶粘
5.内容：远期目标近期目标产业定位</t>
  </si>
  <si>
    <t>1.基层类型:铝板墙面
2.镌字材料品种、颜色:10mm厚背光亚克力板UV打印字
3.字体规格:详见图纸
4.固定方式:胶粘
5.内容：INDUSTRIALDEVELOPMENT</t>
  </si>
  <si>
    <t>泡沫塑料有机玻璃字
0.2㎡以内 其他面~
换:10mm厚背光亚克力板UV打
印字</t>
  </si>
  <si>
    <t>12号位</t>
  </si>
  <si>
    <t>1.基层类型:铝板墙面2.镌字材料品种、颜色:30mm厚背光亚克力
立体字
3.字体规格:138mm*138mm
4.固定方式:胶粘
5.内容：产业导入路径</t>
  </si>
  <si>
    <t>1.基层类型:铝板墙面
2.镌字材料品种、颜色:30mm厚背光亚克力立体字
3.字体规格:43mm*56mm
4.固定方式:胶粘
5.内容：PATH OF INDUSTRY</t>
  </si>
  <si>
    <t>1.面层材料品种、规格、颜色:20mm厚亚克力UV
2.尺寸规格:详见图纸
3.固定方式:胶粘
4.内容：详见图纸</t>
  </si>
  <si>
    <t>墙面、墙裙~
换:20mm厚亚克力UV</t>
  </si>
  <si>
    <t>1.基层类型:铝板墙面
2.镌字材料品种、颜色:亚克力立体雕刻20mm厚
3.字体规格60mm*60mm
4.固定方式:胶粘
5.内容：招商政策支持体系、招商联动、政策加持、五方赋能、场景助力、基金赋能</t>
  </si>
  <si>
    <t>泡沫塑料有机玻璃字
0.2㎡以内 其他面~
换:亚克力立体雕刻20mm厚
60mm*60mm</t>
  </si>
  <si>
    <t>13号位</t>
  </si>
  <si>
    <t>1.面层材料品种、规格、颜色:车贴
2.尺寸规格:600mm*600mm
3.固定方式:胶粘
4.内容：详见图纸</t>
  </si>
  <si>
    <t>14号位</t>
  </si>
  <si>
    <t>1.面层材料品种、规格、颜色:软膜
2.尺寸规格:详见图纸
3.固定方式:胶粘
4.内容：详见图纸</t>
  </si>
  <si>
    <t>墙面、墙裙~
换:软膜</t>
  </si>
  <si>
    <t>城       市      会      客      厅</t>
  </si>
  <si>
    <r>
      <rPr>
        <sz val="12"/>
        <rFont val="宋体"/>
        <charset val="134"/>
      </rPr>
      <t>1.面层材料品种、规格、颜色:</t>
    </r>
    <r>
      <rPr>
        <b/>
        <sz val="12"/>
        <rFont val="宋体"/>
        <charset val="134"/>
      </rPr>
      <t>宣绒布打印UV</t>
    </r>
    <r>
      <rPr>
        <sz val="12"/>
        <rFont val="宋体"/>
        <charset val="134"/>
      </rPr>
      <t xml:space="preserve">
2.尺寸规格:详图纸
3.固定方式:胶粘
4.内容：详见图纸</t>
    </r>
  </si>
  <si>
    <t>墙面、墙裙~
换:宣绒布打印UV</t>
  </si>
  <si>
    <t>1.基层类型:铝板墙面
2.镌字材料品种、颜色:40mm厚立体发光字(弱光)侧面银白色
3.字体规格:370mm*370mm
4.固定方式:胶粘
5.内容：城市会客厅</t>
  </si>
  <si>
    <t>泡沫塑料有机玻璃字
0.2㎡以内 其他面~
换:40mm厚立体发光字(弱光)
侧面银白色 370mm*370mm</t>
  </si>
  <si>
    <t>40mm厚立体发光字(弱光)侧面银白色</t>
  </si>
  <si>
    <t>1.基层类型:铝板墙面
2.镌字材料品种、颜色:40mm厚立体发光字(弱光)侧面银白色
3.字体规格:163mm*163mm
4.固定方式:胶粘
5.内容：智谷</t>
  </si>
  <si>
    <t>泡沫塑料有机玻璃字
0.2㎡以内 其他面~
换:40mm厚立体发光字(弱光)
侧面银白色 163mm*163mm</t>
  </si>
  <si>
    <t>1.基层类型:铝板墙面
2.镌字材料品种、颜色:40mm厚立体发光字(弱光)侧面银白色
3.字体规格:170mm*270mm
4.固定方式:胶粘
5.内容：city reception hall</t>
  </si>
  <si>
    <t>泡沫塑料有机玻璃字
0.2㎡以内 其他面~
换:40mm厚立体发光字(弱光)
侧面银白色 170mm*270mm</t>
  </si>
  <si>
    <t>墙面排版汽车膜</t>
  </si>
  <si>
    <t>1.面层材料品种、规格、颜色:应甲方要求，所有项目施工之前，均使用汽车膜打印贴墙排版
2.尺寸规格:详见图纸
3.固定方式:胶粘
4.内容：详见图纸</t>
  </si>
  <si>
    <t>墙面、墙裙~
换:汽车膜</t>
  </si>
  <si>
    <t>办    公   室</t>
  </si>
  <si>
    <t>墙面亚克力展板拆除</t>
  </si>
  <si>
    <t>亚克力展板拆除</t>
  </si>
  <si>
    <t>1.2*1.5米 2块</t>
  </si>
  <si>
    <t>会议室玻璃墙面静电膜</t>
  </si>
  <si>
    <t>包含人工安装费用</t>
  </si>
  <si>
    <t>磨砂静电膜 1.2米宽幅</t>
  </si>
  <si>
    <t>m2</t>
  </si>
  <si>
    <t>产      品      展      示      区</t>
  </si>
  <si>
    <t>铝合金 90*60cm可调角度</t>
  </si>
  <si>
    <t>水牌架组装</t>
  </si>
  <si>
    <t>铝合金</t>
  </si>
  <si>
    <t>水牌架</t>
  </si>
  <si>
    <t>组装人工</t>
  </si>
  <si>
    <t>亚克力热弯 20*14.5cm</t>
  </si>
  <si>
    <t>产品桌牌</t>
  </si>
  <si>
    <t>彩白彩加人工贴</t>
  </si>
  <si>
    <t>产品桌贴牌</t>
  </si>
  <si>
    <t>其   他</t>
  </si>
  <si>
    <t>沙盘指示牌--亚克力</t>
  </si>
  <si>
    <t>35cm*30cm
 3mm*2双层打UV,8MM底座</t>
  </si>
  <si>
    <r>
      <rPr>
        <b/>
        <sz val="11"/>
        <rFont val="宋体"/>
        <charset val="134"/>
      </rPr>
      <t>35cm*30cm
 3mm*2双层打UV,8</t>
    </r>
    <r>
      <rPr>
        <sz val="11"/>
        <rFont val="宋体"/>
        <charset val="134"/>
      </rPr>
      <t>MM</t>
    </r>
    <r>
      <rPr>
        <b/>
        <sz val="11"/>
        <rFont val="宋体"/>
        <charset val="134"/>
      </rPr>
      <t>厚椭圆底座</t>
    </r>
  </si>
  <si>
    <t>路演厅PVC字</t>
  </si>
  <si>
    <t>CM</t>
  </si>
  <si>
    <t>沙盘拆除</t>
  </si>
  <si>
    <t>拆除搬运及人工</t>
  </si>
  <si>
    <t>木质结构，现场切割、分块搬运</t>
  </si>
  <si>
    <t>货物运费</t>
  </si>
  <si>
    <t>材料及货物运输</t>
  </si>
  <si>
    <t>车</t>
  </si>
  <si>
    <t>拆除的沙盘垃圾运输</t>
  </si>
  <si>
    <t>湘江智谷展厅文化墙预算清单</t>
  </si>
  <si>
    <t>区域编号</t>
  </si>
  <si>
    <t>材质</t>
  </si>
  <si>
    <t>规格</t>
  </si>
  <si>
    <t>金额</t>
  </si>
  <si>
    <t>①</t>
  </si>
  <si>
    <t>定制加厚宣绒布+画面UV打印</t>
  </si>
  <si>
    <t>3800*3250</t>
  </si>
  <si>
    <t>④</t>
  </si>
  <si>
    <t>1530*3250</t>
  </si>
  <si>
    <t>⑤</t>
  </si>
  <si>
    <t>13350*3250</t>
  </si>
  <si>
    <t>⑥</t>
  </si>
  <si>
    <t>1720*3250</t>
  </si>
  <si>
    <t>⑦</t>
  </si>
  <si>
    <t>8450*3250</t>
  </si>
  <si>
    <t>⑧</t>
  </si>
  <si>
    <t>7250*3250</t>
  </si>
  <si>
    <t>⑨</t>
  </si>
  <si>
    <t>2530*3250</t>
  </si>
  <si>
    <t>450*3200</t>
  </si>
  <si>
    <t>1200*3200</t>
  </si>
  <si>
    <t>1300*3200</t>
  </si>
  <si>
    <t>亚克力水晶字厚10+5</t>
  </si>
  <si>
    <t>30*30公分</t>
  </si>
  <si>
    <t>20*20公分</t>
  </si>
  <si>
    <t>⑩</t>
  </si>
  <si>
    <t>全铝桁架+黑底喷绘布</t>
  </si>
  <si>
    <t>6600*3250，U型</t>
  </si>
  <si>
    <t>半年价格</t>
  </si>
  <si>
    <t>⑪</t>
  </si>
  <si>
    <t>定制电动车展台 15厘板材打底，车贴饰面</t>
  </si>
  <si>
    <t>4000*1800*150</t>
  </si>
  <si>
    <t>⑫</t>
  </si>
  <si>
    <t>定制充电桩展台 15厘板材打底，车贴饰面</t>
  </si>
  <si>
    <t>3000*800*150</t>
  </si>
  <si>
    <t>4K高清电视机</t>
  </si>
  <si>
    <t>55寸*6台*9天</t>
  </si>
  <si>
    <t>天</t>
  </si>
  <si>
    <t>电视机移动支架</t>
  </si>
  <si>
    <t>6台*9天</t>
  </si>
  <si>
    <t>电源线引进</t>
  </si>
  <si>
    <t>文化墙设计费</t>
  </si>
  <si>
    <t>水牌设计费</t>
  </si>
  <si>
    <t>版</t>
  </si>
  <si>
    <t>运输费</t>
  </si>
  <si>
    <t>加急制作费</t>
  </si>
  <si>
    <t>现场安装执行费</t>
  </si>
  <si>
    <t>预计租3次，
每摆3天</t>
  </si>
  <si>
    <t>展厅多媒体程序明细表</t>
  </si>
  <si>
    <t>系统</t>
  </si>
  <si>
    <t>沙盘</t>
  </si>
  <si>
    <t>多屏互动展示系统</t>
  </si>
  <si>
    <t>三屏联动展示系统，分控制端和展示端多套程序，采用unity等软件开发，内容分为：
1、启动界面，主界面，二级界面、框架页面的设计制作;
2、菜单设计制作;
3、界面按钮，界面图标设计制作及总体包装;
4、菜单、按钮、功能、数据列表、滚动条、页面、导航、信息提示窗口等元素进行统一设计和排版;
5、待机时页面动态效果的展示;
6、节点与节点之间的切换动态方式
7、控制端通过网络通讯实现三屏同步，并控制展示端的内容切换</t>
  </si>
  <si>
    <t>动画视频制作</t>
  </si>
  <si>
    <t>规格：2K AVC 超高清视频 3D+特效，音频格式为AAC，码率不小于128kbps,配合大屏内容同步展示，包括影像资料的创意、策划、拍摄、剪辑、后期制作、修订等。含3D建模渲染、动画制作、配音剪辑输出，要求有较高的画面清晰度、流畅度和过渡效果，音效和配乐的制作必须精益求精</t>
  </si>
  <si>
    <t>秒</t>
  </si>
  <si>
    <t>360 全息</t>
  </si>
  <si>
    <t xml:space="preserve"> 双屏互动软件</t>
  </si>
  <si>
    <t>双屏联动展示系统，分为控制端和展示端多套程序，采用unity等软件开发，内容分为：
1、启动界面，主界面，二级界面、框架页面的设计制作;
2、菜单设计制作;
3、界面按钮，界面图标设计制作及总体包装;
4、菜单、按钮、功能、数据列表、滚动条、页面、导航、信息提示窗口等元素进行统一设计和排版;
5、待机时页面动态效果的展示;
6、节点与节点之间的切换动态方式
7、控制端通过网络通讯实现双屏同步，并控制展示端的内容切换</t>
  </si>
  <si>
    <t>互动控制系统</t>
  </si>
  <si>
    <t>采用unity等软件开发，内容分为：1、激光雷达的定位控制 2、雷达信号与图文版及投影画面内容的精确匹配定位 3、通过雷达感应出发信号，控制多媒体内容的展示</t>
  </si>
  <si>
    <t>滑轨感应交互软件</t>
  </si>
  <si>
    <t>含UI界面设计，可以时间或进程轴进行交互演示。1、缓停缓启动系统：设备启动和停止均有缓冲程序，保证设备运行平稳，噪音小。同时减少设备的晃动。2、开放的点位设置系统：客户可以根据需要,20个播放点位自由添加或者删减感应位置数，支持背景图实时同步。3、开放二的用户接口协议: 数据通信协议UDP,中控协议：UDP4、支持滑轨屏接入客户的中控系统。 5、自动轮巡系统：自动往复运动，不停止；单个位置播放停止模式，单个形成模式自由设置。6、触屏互动系统：访客按屏上的左移或者右移按钮，屏幕即向相应的方向移动一个展示 位。7、控制方法多样：触摸屏控制，中控控制。</t>
  </si>
  <si>
    <t>数据控制系统</t>
  </si>
  <si>
    <t>1、通过控制器获取实时位置信息并进行数据转换。
2、动力系统：采用静音电机及配套的变频器驱动，启动力矩大，声音小。 运动平稳。3、紧急停车管理系统：移动末端设有防撞传感器，限位开关等防撞系统，保证设备运行的安 全性，良好的安全风险管控。4、位置线性测试系统：通过高精度传感器，实时测量滑轨屏的当前实时位置，响应速度 快，数据更新速度小于200ms；位置测量精度±1mm，定位精准。</t>
  </si>
  <si>
    <t>数字人软件</t>
  </si>
  <si>
    <t>滑轨屏数字人引导系统，含角色模型动画渲染</t>
  </si>
  <si>
    <t>入口大屏</t>
  </si>
  <si>
    <t>数字人内容展示系统，可实时对话。调用ASR、NLP和WebRTC进行文本流;通信和音视频流通信</t>
  </si>
  <si>
    <t>中控
系统</t>
  </si>
  <si>
    <t>中控平板界面设计</t>
  </si>
  <si>
    <t>进行视觉设计，界面设计，按钮设计，定制多层结构的平板软件界面。</t>
  </si>
  <si>
    <t>中控程序</t>
  </si>
  <si>
    <t>界面编程费用按需定制编程.1.基于无线网络的新一代技术平台，性能稳定。不受物理距离限制，不受制于厂家，方便客户在移动过程中也能对展厅中对不同展项的控制和展示； TCP/IP网络通讯，支持通过局域网或国际互联网控制，支持IPAD/Iphone/安卓或其他智能掌上电脑作为操作终端。
2.界面菜单可个性化设置，功能上实用方便。每一个客户可按照自己展项区域和类型分类，灵活进行控制菜单自定义的设置,不用编写任何程序，不用关注任何复杂的内部逻辑，全自动化处理。
3.操作使用傻瓜化，一键开启所有设备。无所不控，投影、LED大屏、DLP背投、拼接屏、摄像机、调色灯光、窗帘、幕布、背景音乐、家用电器、环境温湿度、各种强电、弱电开关、水路、安防报警、门禁指纹考勤，视频监控系统等等。中控功能强，系统集成度高，富有特色的先进网络管理功能，长期连续使用稳定可靠，特别适用于各种大中小展馆、展厅、主题展览等场所多媒体展品集中管理，最大限度地减轻管理人员的劳动强度。
4.采用高品质的无线全彩触摸屏或平板电脑作为控制终端设备，保障中控系统控制和使用的稳定性；外观时尚大方，能提升了展厅的品质和格调。自研的IPAD无线智能控制软件，不需越狱，更稳定可靠。
5.真正的研发厂商，性价比高，相对硬件中控方案可以大大节省展项成本；另外可以根据客户要求基于各种品牌掌上电脑（三星、索尼、联想等平板、各种尺寸无线触摸屏、智能手机等)都可开发相应的智能控制系统，以满足客户不同要求。
6.界面简洁，支持多点触控和滑屏操控，支持上百种字体，支持图片透明效果，可实现任意形状的按钮，任何效果的界面，让您的界面更完美，给客户带来更人性化的操作感受。强大的系统平台，使用方可按项目需要，快速任意修改触摸屏界面，支持 3D 按钮、图片按钮等，支持C语言编程、定时循环播放控制，支持多次连续发码、双向通讯反馈、一键（按钮）执行多动作，控制多个设备。
7.大量的控制接口，8路弱电继电器控制（可扩展），8路红外控制输出（可扩展），8路IO探测控制（可扩展），16路RS232（可扩展），4个RS485（可扩展），支持多台网络主机互联互通、本地控制、远程控制，远超一般中控。
8.多用户远程管理。可以有多个管理员在任何联网电脑上共同管理展馆所有网络中控，一般网络中控都是只能一个管理员进行管理，而且必须在控制室中管理，有很大的局限性。另外系统可设置管理员或操作员的不同管理权限。一级管理员具有最高权限，可对全系统所有终端进行控制。二级、三级管理员权限：由一级管理员授权，对部分终端进行控制。
9. 远程音视频监控。管理员或有权限的馆方负责人等对展馆每项多媒体设备进行实时远程监控或观摩学习。</t>
  </si>
  <si>
    <t xml:space="preserve"> 远程控制软件</t>
  </si>
  <si>
    <t>微型智能化远程控制软件,支持网络TCP\UDP协议，TCP\UDP控制端口可以自己设置，支持串口控制。支持PPT控制可自定义PPT所有功能按键控制、支持关机功能。支持安卓，和widonws系统，可以通过网络或者串口来控制视频的播放、暂停、停止、音量加减、快进快退、上一曲、下一曲、静音、视频最大化、视频最小化。电脑重启启动等常规操作，可以便捷的和工控机、平板、手机等设备集成使用，适合广大展厅的应用要求，很方便的就能加入展厅整体控制系统.</t>
  </si>
  <si>
    <t>灯光控制系统</t>
  </si>
  <si>
    <t>通过平板操作，控制器发出信号，控制多路展厅灯光的开启关闭，并预设多种灯光组合，以达到最佳展示目的，含UI界面设计、功能程序编写、测试等</t>
  </si>
  <si>
    <t>内网远程控制系统</t>
  </si>
  <si>
    <t>VNC内部局域网程序开发、人工调试、软件安装费用</t>
  </si>
  <si>
    <t>窗帘控制系统</t>
  </si>
  <si>
    <t>通过平板操作，控制器发出信号，485协议与窗帘电机进行通讯，控制窗帘的的开启关闭，并预设多种组合，以达到最佳展示目的，含UI界面设计、功能程序编写、测试等</t>
  </si>
  <si>
    <t>机器人</t>
  </si>
  <si>
    <t>智能机器人</t>
  </si>
  <si>
    <t>机器人调试，全景地图扫描，展示内容设计制作，含相关展项的平面内容制作</t>
  </si>
  <si>
    <t>平面内容</t>
  </si>
  <si>
    <t>展示页面设计制作</t>
  </si>
  <si>
    <t>宣传展示用页面内容设计制作35P</t>
  </si>
  <si>
    <t>页面</t>
  </si>
  <si>
    <t>安装调试费、运费、培训费</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</si>
</sst>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s>
  <fonts count="46">
    <font>
      <sz val="12"/>
      <name val="宋体"/>
      <charset val="134"/>
    </font>
    <font>
      <sz val="12"/>
      <name val="微软雅黑"/>
      <charset val="134"/>
    </font>
    <font>
      <b/>
      <sz val="16"/>
      <name val="微软雅黑"/>
      <charset val="134"/>
    </font>
    <font>
      <sz val="12"/>
      <name val="SimSun"/>
      <charset val="134"/>
    </font>
    <font>
      <b/>
      <sz val="12"/>
      <name val="宋体"/>
      <charset val="134"/>
    </font>
    <font>
      <sz val="11"/>
      <name val="宋体"/>
      <charset val="134"/>
    </font>
    <font>
      <b/>
      <sz val="12"/>
      <color rgb="FFFFFFFF"/>
      <name val="微软雅黑"/>
      <charset val="134"/>
    </font>
    <font>
      <sz val="11"/>
      <color theme="1"/>
      <name val="宋体"/>
      <charset val="134"/>
      <scheme val="minor"/>
    </font>
    <font>
      <b/>
      <sz val="22"/>
      <color theme="1"/>
      <name val="宋体"/>
      <charset val="134"/>
      <scheme val="minor"/>
    </font>
    <font>
      <b/>
      <sz val="16"/>
      <color theme="1"/>
      <name val="宋体"/>
      <charset val="134"/>
      <scheme val="minor"/>
    </font>
    <font>
      <b/>
      <sz val="14"/>
      <color theme="1"/>
      <name val="宋体"/>
      <charset val="134"/>
      <scheme val="minor"/>
    </font>
    <font>
      <sz val="11"/>
      <color theme="1"/>
      <name val="Calibri"/>
      <charset val="134"/>
    </font>
    <font>
      <sz val="11"/>
      <color theme="1"/>
      <name val="SimSun"/>
      <charset val="134"/>
    </font>
    <font>
      <sz val="14"/>
      <color theme="1"/>
      <name val="Microsoft YaHei"/>
      <charset val="134"/>
    </font>
    <font>
      <sz val="16"/>
      <color theme="1"/>
      <name val="Microsoft YaHei"/>
      <charset val="134"/>
    </font>
    <font>
      <sz val="16"/>
      <color theme="1"/>
      <name val="宋体"/>
      <charset val="134"/>
    </font>
    <font>
      <sz val="11"/>
      <color rgb="FFFF0000"/>
      <name val="宋体"/>
      <charset val="134"/>
      <scheme val="minor"/>
    </font>
    <font>
      <b/>
      <sz val="12"/>
      <color theme="1"/>
      <name val="宋体"/>
      <charset val="134"/>
      <scheme val="minor"/>
    </font>
    <font>
      <b/>
      <sz val="11"/>
      <color theme="1"/>
      <name val="宋体"/>
      <charset val="134"/>
      <scheme val="minor"/>
    </font>
    <font>
      <b/>
      <sz val="18"/>
      <name val="宋体"/>
      <charset val="134"/>
    </font>
    <font>
      <b/>
      <sz val="14"/>
      <name val="宋体"/>
      <charset val="134"/>
    </font>
    <font>
      <sz val="12"/>
      <name val="Arial"/>
      <charset val="0"/>
    </font>
    <font>
      <b/>
      <sz val="11"/>
      <name val="宋体"/>
      <charset val="134"/>
    </font>
    <font>
      <b/>
      <sz val="18"/>
      <name val="微软雅黑"/>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Wingdings 2"/>
      <charset val="2"/>
    </font>
    <font>
      <sz val="9"/>
      <name val="宋体"/>
      <charset val="134"/>
    </font>
  </fonts>
  <fills count="34">
    <fill>
      <patternFill patternType="none"/>
    </fill>
    <fill>
      <patternFill patternType="gray125"/>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7" fillId="3" borderId="23"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4" applyNumberFormat="0" applyFill="0" applyAlignment="0" applyProtection="0">
      <alignment vertical="center"/>
    </xf>
    <xf numFmtId="0" fontId="31" fillId="0" borderId="24" applyNumberFormat="0" applyFill="0" applyAlignment="0" applyProtection="0">
      <alignment vertical="center"/>
    </xf>
    <xf numFmtId="0" fontId="32" fillId="0" borderId="25" applyNumberFormat="0" applyFill="0" applyAlignment="0" applyProtection="0">
      <alignment vertical="center"/>
    </xf>
    <xf numFmtId="0" fontId="32" fillId="0" borderId="0" applyNumberFormat="0" applyFill="0" applyBorder="0" applyAlignment="0" applyProtection="0">
      <alignment vertical="center"/>
    </xf>
    <xf numFmtId="0" fontId="33" fillId="4" borderId="26" applyNumberFormat="0" applyAlignment="0" applyProtection="0">
      <alignment vertical="center"/>
    </xf>
    <xf numFmtId="0" fontId="34" fillId="5" borderId="27" applyNumberFormat="0" applyAlignment="0" applyProtection="0">
      <alignment vertical="center"/>
    </xf>
    <xf numFmtId="0" fontId="35" fillId="5" borderId="26" applyNumberFormat="0" applyAlignment="0" applyProtection="0">
      <alignment vertical="center"/>
    </xf>
    <xf numFmtId="0" fontId="36" fillId="6" borderId="28" applyNumberFormat="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cellStyleXfs>
  <cellXfs count="144">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Border="1" applyAlignment="1">
      <alignment horizontal="center" vertical="center"/>
    </xf>
    <xf numFmtId="0" fontId="0" fillId="0" borderId="0" xfId="0" applyFill="1">
      <alignment vertical="center"/>
    </xf>
    <xf numFmtId="0" fontId="0" fillId="0" borderId="0" xfId="0" applyFill="1" applyAlignment="1">
      <alignment vertical="center" wrapText="1"/>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0" fillId="0" borderId="2"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xf>
    <xf numFmtId="9" fontId="0"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ill="1" applyBorder="1">
      <alignment vertical="center"/>
    </xf>
    <xf numFmtId="0" fontId="2"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0" xfId="0" applyFont="1" applyFill="1" applyBorder="1" applyAlignment="1">
      <alignment horizontal="left" vertical="center" wrapText="1"/>
    </xf>
    <xf numFmtId="176" fontId="4" fillId="0" borderId="0" xfId="0" applyNumberFormat="1" applyFont="1" applyFill="1" applyBorder="1" applyAlignment="1">
      <alignment horizontal="center" vertical="center"/>
    </xf>
    <xf numFmtId="0" fontId="0" fillId="0" borderId="0" xfId="0" applyFill="1" applyBorder="1" applyAlignment="1">
      <alignment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77" fontId="7" fillId="0"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177" fontId="18" fillId="0" borderId="2" xfId="0" applyNumberFormat="1" applyFont="1" applyFill="1" applyBorder="1" applyAlignment="1">
      <alignment horizontal="center" vertical="center"/>
    </xf>
    <xf numFmtId="0" fontId="9" fillId="0" borderId="0" xfId="0" applyFont="1" applyFill="1" applyAlignment="1">
      <alignment horizontal="center" vertical="center"/>
    </xf>
    <xf numFmtId="177" fontId="7" fillId="0" borderId="0" xfId="0" applyNumberFormat="1" applyFont="1" applyFill="1" applyAlignment="1">
      <alignment vertical="center"/>
    </xf>
    <xf numFmtId="0" fontId="7" fillId="0" borderId="0" xfId="0" applyFont="1" applyFill="1" applyAlignment="1">
      <alignment horizontal="center" vertical="center"/>
    </xf>
    <xf numFmtId="0" fontId="7" fillId="0" borderId="2" xfId="0" applyFont="1" applyFill="1" applyBorder="1" applyAlignment="1">
      <alignment vertical="center"/>
    </xf>
    <xf numFmtId="0" fontId="18" fillId="0" borderId="2"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center" vertical="center"/>
    </xf>
    <xf numFmtId="0" fontId="19"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xf>
    <xf numFmtId="0" fontId="20"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 xfId="0" applyFont="1" applyFill="1" applyBorder="1" applyAlignment="1">
      <alignment horizontal="left" vertical="top" wrapText="1"/>
    </xf>
    <xf numFmtId="0" fontId="0" fillId="0" borderId="12" xfId="0" applyFont="1" applyFill="1" applyBorder="1" applyAlignment="1">
      <alignment horizontal="center" vertical="center"/>
    </xf>
    <xf numFmtId="0" fontId="0" fillId="0" borderId="8" xfId="0" applyFont="1" applyFill="1" applyBorder="1" applyAlignment="1">
      <alignment horizontal="left" vertical="top"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13" xfId="0" applyFont="1" applyFill="1" applyBorder="1" applyAlignment="1">
      <alignment horizontal="center"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0" fontId="0" fillId="0" borderId="8" xfId="0" applyFont="1" applyFill="1" applyBorder="1" applyAlignment="1">
      <alignment horizontal="left" vertical="center" wrapText="1"/>
    </xf>
    <xf numFmtId="0" fontId="0" fillId="0" borderId="11" xfId="0" applyFont="1" applyFill="1" applyBorder="1" applyAlignment="1">
      <alignment vertical="center"/>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2" xfId="0" applyFont="1" applyFill="1" applyBorder="1" applyAlignment="1">
      <alignment horizontal="left" vertical="top"/>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 xfId="0" applyFont="1" applyFill="1" applyBorder="1" applyAlignment="1">
      <alignment horizontal="left" vertical="top"/>
    </xf>
    <xf numFmtId="0" fontId="0" fillId="0" borderId="16"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1" xfId="0" applyFont="1" applyFill="1" applyBorder="1" applyAlignment="1">
      <alignment horizontal="center" vertical="center"/>
    </xf>
    <xf numFmtId="0" fontId="4" fillId="0" borderId="0" xfId="0" applyFont="1" applyFill="1" applyAlignment="1">
      <alignment horizontal="center" vertical="center"/>
    </xf>
    <xf numFmtId="177" fontId="0" fillId="0" borderId="2" xfId="0" applyNumberFormat="1" applyFont="1" applyFill="1" applyBorder="1" applyAlignment="1">
      <alignment horizontal="center" vertical="center"/>
    </xf>
    <xf numFmtId="177" fontId="21" fillId="0" borderId="1" xfId="0" applyNumberFormat="1" applyFont="1" applyFill="1" applyBorder="1" applyAlignment="1">
      <alignment horizontal="center"/>
    </xf>
    <xf numFmtId="177" fontId="21" fillId="0" borderId="11" xfId="0" applyNumberFormat="1" applyFont="1" applyFill="1" applyBorder="1" applyAlignment="1">
      <alignment horizontal="center"/>
    </xf>
    <xf numFmtId="177" fontId="21" fillId="0" borderId="2" xfId="0" applyNumberFormat="1" applyFont="1" applyFill="1" applyBorder="1" applyAlignment="1">
      <alignment horizontal="center"/>
    </xf>
    <xf numFmtId="0" fontId="0" fillId="0" borderId="8" xfId="0" applyFont="1" applyFill="1" applyBorder="1" applyAlignment="1">
      <alignment horizontal="left" vertical="center"/>
    </xf>
    <xf numFmtId="177" fontId="0" fillId="0" borderId="1"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20" fillId="0" borderId="2" xfId="0" applyFont="1" applyFill="1" applyBorder="1" applyAlignment="1">
      <alignment horizontal="center" vertical="center" wrapText="1"/>
    </xf>
    <xf numFmtId="0" fontId="0" fillId="0" borderId="17" xfId="0" applyFont="1" applyFill="1" applyBorder="1" applyAlignment="1">
      <alignment horizontal="center" vertical="center"/>
    </xf>
    <xf numFmtId="0" fontId="4" fillId="0" borderId="18" xfId="0" applyFont="1" applyFill="1" applyBorder="1" applyAlignment="1">
      <alignment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22" fillId="0" borderId="2" xfId="0" applyFont="1" applyFill="1" applyBorder="1" applyAlignment="1">
      <alignment horizontal="center" vertical="center" wrapText="1"/>
    </xf>
    <xf numFmtId="177" fontId="4" fillId="0" borderId="2"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178" fontId="0" fillId="0" borderId="2"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24" fillId="0" borderId="2" xfId="0" applyNumberFormat="1" applyFont="1" applyFill="1" applyBorder="1" applyAlignment="1">
      <alignment horizontal="center" vertical="center"/>
    </xf>
    <xf numFmtId="0" fontId="0" fillId="0" borderId="0" xfId="0" applyAlignment="1">
      <alignment horizontal="center" vertical="center"/>
    </xf>
    <xf numFmtId="0" fontId="4" fillId="2" borderId="2" xfId="0" applyFont="1" applyFill="1" applyBorder="1" applyAlignment="1">
      <alignment horizontal="center" vertical="center"/>
    </xf>
    <xf numFmtId="0" fontId="0" fillId="0" borderId="2" xfId="0" applyBorder="1" applyAlignment="1">
      <alignment horizontal="center" vertical="center"/>
    </xf>
    <xf numFmtId="177" fontId="0" fillId="0" borderId="2" xfId="0" applyNumberFormat="1"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7" xfId="0" applyBorder="1" applyAlignment="1">
      <alignment horizontal="center" vertical="center"/>
    </xf>
    <xf numFmtId="177" fontId="4" fillId="0" borderId="2" xfId="0" applyNumberFormat="1" applyFont="1" applyBorder="1" applyAlignment="1">
      <alignment horizontal="center" vertical="center"/>
    </xf>
    <xf numFmtId="0" fontId="0" fillId="0" borderId="2"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10</xdr:col>
      <xdr:colOff>0</xdr:colOff>
      <xdr:row>5</xdr:row>
      <xdr:rowOff>412115</xdr:rowOff>
    </xdr:from>
    <xdr:ext cx="314325" cy="273685"/>
    <xdr:sp>
      <xdr:nvSpPr>
        <xdr:cNvPr id="2" name="文本框 1"/>
        <xdr:cNvSpPr txBox="1"/>
      </xdr:nvSpPr>
      <xdr:spPr>
        <a:xfrm>
          <a:off x="15233015" y="3027045"/>
          <a:ext cx="314325" cy="27368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27</xdr:row>
      <xdr:rowOff>95250</xdr:rowOff>
    </xdr:from>
    <xdr:to>
      <xdr:col>9</xdr:col>
      <xdr:colOff>260350</xdr:colOff>
      <xdr:row>50</xdr:row>
      <xdr:rowOff>0</xdr:rowOff>
    </xdr:to>
    <xdr:pic>
      <xdr:nvPicPr>
        <xdr:cNvPr id="2" name="图片 1"/>
        <xdr:cNvPicPr>
          <a:picLocks noChangeAspect="1"/>
        </xdr:cNvPicPr>
      </xdr:nvPicPr>
      <xdr:blipFill>
        <a:blip r:embed="rId1"/>
        <a:stretch>
          <a:fillRect/>
        </a:stretch>
      </xdr:blipFill>
      <xdr:spPr>
        <a:xfrm>
          <a:off x="635" y="12319000"/>
          <a:ext cx="8251190" cy="384810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27</xdr:row>
      <xdr:rowOff>95250</xdr:rowOff>
    </xdr:from>
    <xdr:to>
      <xdr:col>8</xdr:col>
      <xdr:colOff>907415</xdr:colOff>
      <xdr:row>50</xdr:row>
      <xdr:rowOff>0</xdr:rowOff>
    </xdr:to>
    <xdr:pic>
      <xdr:nvPicPr>
        <xdr:cNvPr id="2" name="图片 1"/>
        <xdr:cNvPicPr>
          <a:picLocks noChangeAspect="1"/>
        </xdr:cNvPicPr>
      </xdr:nvPicPr>
      <xdr:blipFill>
        <a:blip r:embed="rId1"/>
        <a:stretch>
          <a:fillRect/>
        </a:stretch>
      </xdr:blipFill>
      <xdr:spPr>
        <a:xfrm>
          <a:off x="0" y="12319000"/>
          <a:ext cx="8251190" cy="384810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37;&#21381;&#30828;&#20214;&amp;&#26631;&#35782;&#26631;&#29260;&#26126;&#32454;&#34920;(&#21512;)0919&#23457;&#266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合并"/>
      <sheetName val="硬件明细表审"/>
      <sheetName val="标识标牌"/>
      <sheetName val="走廊文化墙"/>
      <sheetName val="多媒体内容"/>
    </sheetNames>
    <sheetDataSet>
      <sheetData sheetId="0"/>
      <sheetData sheetId="1">
        <row r="75">
          <cell r="L75">
            <v>1163282.295</v>
          </cell>
        </row>
      </sheetData>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7"/>
  <sheetViews>
    <sheetView tabSelected="1" workbookViewId="0">
      <selection activeCell="D12" sqref="D12"/>
    </sheetView>
  </sheetViews>
  <sheetFormatPr defaultColWidth="9" defaultRowHeight="14.25" outlineLevelRow="6" outlineLevelCol="4"/>
  <cols>
    <col min="2" max="2" width="5.5" customWidth="1"/>
    <col min="3" max="3" width="29.5" customWidth="1"/>
    <col min="4" max="4" width="19.875" customWidth="1"/>
    <col min="5" max="5" width="19.5" customWidth="1"/>
  </cols>
  <sheetData>
    <row r="1" ht="45" customHeight="1" spans="2:5">
      <c r="B1" s="132" t="s">
        <v>0</v>
      </c>
      <c r="C1" s="132"/>
      <c r="D1" s="132"/>
      <c r="E1" s="132"/>
    </row>
    <row r="2" ht="30" customHeight="1" spans="2:5">
      <c r="B2" s="133" t="s">
        <v>1</v>
      </c>
      <c r="C2" s="133" t="s">
        <v>2</v>
      </c>
      <c r="D2" s="133" t="s">
        <v>3</v>
      </c>
      <c r="E2" s="133" t="s">
        <v>4</v>
      </c>
    </row>
    <row r="3" ht="30" customHeight="1" spans="2:5">
      <c r="B3" s="134">
        <v>1</v>
      </c>
      <c r="C3" s="134" t="s">
        <v>5</v>
      </c>
      <c r="D3" s="135">
        <f>[1]硬件明细表审!$L$75</f>
        <v>1163282.295</v>
      </c>
      <c r="E3" s="136"/>
    </row>
    <row r="4" ht="30" customHeight="1" spans="2:5">
      <c r="B4" s="134">
        <v>2</v>
      </c>
      <c r="C4" s="134" t="s">
        <v>6</v>
      </c>
      <c r="D4" s="135">
        <f>标识标牌!J139</f>
        <v>137779.31201124</v>
      </c>
      <c r="E4" s="137"/>
    </row>
    <row r="5" ht="30" customHeight="1" spans="2:5">
      <c r="B5" s="134">
        <v>3</v>
      </c>
      <c r="C5" s="134" t="s">
        <v>7</v>
      </c>
      <c r="D5" s="135">
        <f>文化墙评审!H26</f>
        <v>61549.5225</v>
      </c>
      <c r="E5" s="137"/>
    </row>
    <row r="6" ht="30" customHeight="1" spans="2:5">
      <c r="B6" s="134">
        <v>4</v>
      </c>
      <c r="C6" s="138" t="s">
        <v>8</v>
      </c>
      <c r="D6" s="135">
        <f>SUM(D3:D5)*0.05</f>
        <v>68130.556475562</v>
      </c>
      <c r="E6" s="139"/>
    </row>
    <row r="7" ht="30" customHeight="1" spans="2:5">
      <c r="B7" s="140" t="s">
        <v>9</v>
      </c>
      <c r="C7" s="141"/>
      <c r="D7" s="142">
        <f>D3+D4+D5+D6</f>
        <v>1430741.6859868</v>
      </c>
      <c r="E7" s="143"/>
    </row>
  </sheetData>
  <mergeCells count="3">
    <mergeCell ref="B1:E1"/>
    <mergeCell ref="B7:C7"/>
    <mergeCell ref="E3:E6"/>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6"/>
  <sheetViews>
    <sheetView zoomScale="85" zoomScaleNormal="85" workbookViewId="0">
      <selection activeCell="H2" sqref="H2"/>
    </sheetView>
  </sheetViews>
  <sheetFormatPr defaultColWidth="9" defaultRowHeight="30" customHeight="1"/>
  <cols>
    <col min="1" max="1" width="4.75" style="113" customWidth="1"/>
    <col min="2" max="2" width="7.75" style="113" customWidth="1"/>
    <col min="3" max="3" width="11" style="113" customWidth="1"/>
    <col min="4" max="4" width="22" style="113" customWidth="1"/>
    <col min="5" max="5" width="55.25" style="114" customWidth="1"/>
    <col min="6" max="6" width="10.125" style="113" customWidth="1"/>
    <col min="7" max="7" width="10.375" style="113" customWidth="1"/>
    <col min="8" max="8" width="13.375" style="113" customWidth="1"/>
    <col min="9" max="9" width="12.875" style="113" customWidth="1"/>
    <col min="10" max="16384" width="9" style="113"/>
  </cols>
  <sheetData>
    <row r="1" customHeight="1" spans="1:7">
      <c r="A1" s="115" t="s">
        <v>10</v>
      </c>
      <c r="B1" s="115"/>
      <c r="C1" s="115"/>
      <c r="D1" s="115"/>
      <c r="E1" s="116"/>
      <c r="F1" s="115"/>
      <c r="G1" s="115"/>
    </row>
    <row r="2" s="1" customFormat="1" customHeight="1" spans="1:9">
      <c r="A2" s="7" t="s">
        <v>1</v>
      </c>
      <c r="B2" s="7" t="s">
        <v>11</v>
      </c>
      <c r="C2" s="7" t="s">
        <v>12</v>
      </c>
      <c r="D2" s="7" t="s">
        <v>13</v>
      </c>
      <c r="E2" s="129" t="s">
        <v>14</v>
      </c>
      <c r="F2" s="7" t="s">
        <v>15</v>
      </c>
      <c r="G2" s="7" t="s">
        <v>16</v>
      </c>
      <c r="H2" s="7" t="s">
        <v>17</v>
      </c>
      <c r="I2" s="7" t="s">
        <v>18</v>
      </c>
    </row>
    <row r="3" s="112" customFormat="1" customHeight="1" spans="1:9">
      <c r="A3" s="8">
        <v>1</v>
      </c>
      <c r="B3" s="8" t="s">
        <v>19</v>
      </c>
      <c r="C3" s="8" t="s">
        <v>20</v>
      </c>
      <c r="D3" s="8" t="s">
        <v>21</v>
      </c>
      <c r="E3" s="9" t="s">
        <v>22</v>
      </c>
      <c r="F3" s="8">
        <v>28</v>
      </c>
      <c r="G3" s="8" t="s">
        <v>23</v>
      </c>
      <c r="H3" s="8">
        <v>150</v>
      </c>
      <c r="I3" s="8">
        <f t="shared" ref="I3:I66" si="0">F3*H3</f>
        <v>4200</v>
      </c>
    </row>
    <row r="4" s="112" customFormat="1" customHeight="1" spans="1:9">
      <c r="A4" s="8">
        <v>2</v>
      </c>
      <c r="B4" s="8"/>
      <c r="C4" s="8"/>
      <c r="D4" s="8"/>
      <c r="E4" s="9" t="s">
        <v>24</v>
      </c>
      <c r="F4" s="8">
        <v>28</v>
      </c>
      <c r="G4" s="8" t="s">
        <v>23</v>
      </c>
      <c r="H4" s="8">
        <v>300</v>
      </c>
      <c r="I4" s="8">
        <f t="shared" si="0"/>
        <v>8400</v>
      </c>
    </row>
    <row r="5" s="112" customFormat="1" customHeight="1" spans="1:9">
      <c r="A5" s="8">
        <v>3</v>
      </c>
      <c r="B5" s="8"/>
      <c r="C5" s="8"/>
      <c r="D5" s="8"/>
      <c r="E5" s="9" t="s">
        <v>25</v>
      </c>
      <c r="F5" s="8">
        <v>28</v>
      </c>
      <c r="G5" s="8" t="s">
        <v>23</v>
      </c>
      <c r="H5" s="8">
        <v>250</v>
      </c>
      <c r="I5" s="8">
        <f t="shared" si="0"/>
        <v>7000</v>
      </c>
    </row>
    <row r="6" s="112" customFormat="1" customHeight="1" spans="1:9">
      <c r="A6" s="8">
        <v>4</v>
      </c>
      <c r="B6" s="8"/>
      <c r="C6" s="8"/>
      <c r="D6" s="8"/>
      <c r="E6" s="9" t="s">
        <v>26</v>
      </c>
      <c r="F6" s="8">
        <v>1</v>
      </c>
      <c r="G6" s="8" t="s">
        <v>27</v>
      </c>
      <c r="H6" s="8">
        <v>300</v>
      </c>
      <c r="I6" s="8">
        <f t="shared" si="0"/>
        <v>300</v>
      </c>
    </row>
    <row r="7" s="112" customFormat="1" customHeight="1" spans="1:9">
      <c r="A7" s="8">
        <v>5</v>
      </c>
      <c r="B7" s="8"/>
      <c r="C7" s="8"/>
      <c r="D7" s="8" t="s">
        <v>28</v>
      </c>
      <c r="E7" s="9" t="s">
        <v>29</v>
      </c>
      <c r="F7" s="8">
        <v>3</v>
      </c>
      <c r="G7" s="8" t="s">
        <v>30</v>
      </c>
      <c r="H7" s="8">
        <v>6599</v>
      </c>
      <c r="I7" s="8">
        <f t="shared" si="0"/>
        <v>19797</v>
      </c>
    </row>
    <row r="8" s="112" customFormat="1" customHeight="1" spans="1:9">
      <c r="A8" s="8">
        <v>6</v>
      </c>
      <c r="B8" s="8"/>
      <c r="C8" s="8"/>
      <c r="D8" s="8" t="s">
        <v>31</v>
      </c>
      <c r="E8" s="9" t="s">
        <v>32</v>
      </c>
      <c r="F8" s="8">
        <v>44.03</v>
      </c>
      <c r="G8" s="8" t="s">
        <v>23</v>
      </c>
      <c r="H8" s="8">
        <v>5800</v>
      </c>
      <c r="I8" s="8">
        <f t="shared" si="0"/>
        <v>255374</v>
      </c>
    </row>
    <row r="9" s="112" customFormat="1" customHeight="1" spans="1:9">
      <c r="A9" s="8">
        <v>7</v>
      </c>
      <c r="B9" s="8"/>
      <c r="C9" s="8"/>
      <c r="D9" s="8" t="s">
        <v>33</v>
      </c>
      <c r="E9" s="9" t="s">
        <v>34</v>
      </c>
      <c r="F9" s="8">
        <v>2</v>
      </c>
      <c r="G9" s="8" t="s">
        <v>30</v>
      </c>
      <c r="H9" s="8">
        <v>5000</v>
      </c>
      <c r="I9" s="8">
        <f t="shared" si="0"/>
        <v>10000</v>
      </c>
    </row>
    <row r="10" s="112" customFormat="1" customHeight="1" spans="1:9">
      <c r="A10" s="8">
        <v>8</v>
      </c>
      <c r="B10" s="8"/>
      <c r="C10" s="8"/>
      <c r="D10" s="119" t="s">
        <v>35</v>
      </c>
      <c r="E10" s="9" t="s">
        <v>36</v>
      </c>
      <c r="F10" s="8">
        <v>44.24</v>
      </c>
      <c r="G10" s="8" t="s">
        <v>23</v>
      </c>
      <c r="H10" s="8">
        <v>350</v>
      </c>
      <c r="I10" s="8">
        <f t="shared" si="0"/>
        <v>15484</v>
      </c>
    </row>
    <row r="11" s="112" customFormat="1" customHeight="1" spans="1:9">
      <c r="A11" s="8">
        <v>9</v>
      </c>
      <c r="B11" s="8"/>
      <c r="C11" s="8" t="s">
        <v>37</v>
      </c>
      <c r="D11" s="8" t="s">
        <v>38</v>
      </c>
      <c r="E11" s="9" t="s">
        <v>39</v>
      </c>
      <c r="F11" s="8">
        <v>1</v>
      </c>
      <c r="G11" s="8" t="s">
        <v>30</v>
      </c>
      <c r="H11" s="8">
        <v>3955</v>
      </c>
      <c r="I11" s="8">
        <f t="shared" si="0"/>
        <v>3955</v>
      </c>
    </row>
    <row r="12" s="112" customFormat="1" customHeight="1" spans="1:9">
      <c r="A12" s="8">
        <v>10</v>
      </c>
      <c r="B12" s="8"/>
      <c r="C12" s="8"/>
      <c r="D12" s="8" t="s">
        <v>40</v>
      </c>
      <c r="E12" s="9" t="s">
        <v>41</v>
      </c>
      <c r="F12" s="8">
        <v>1</v>
      </c>
      <c r="G12" s="8" t="s">
        <v>30</v>
      </c>
      <c r="H12" s="8">
        <v>600</v>
      </c>
      <c r="I12" s="8">
        <f t="shared" si="0"/>
        <v>600</v>
      </c>
    </row>
    <row r="13" s="3" customFormat="1" customHeight="1" spans="1:9">
      <c r="A13" s="8">
        <v>35</v>
      </c>
      <c r="B13" s="8"/>
      <c r="C13" s="8"/>
      <c r="D13" s="8" t="s">
        <v>42</v>
      </c>
      <c r="E13" s="9" t="s">
        <v>43</v>
      </c>
      <c r="F13" s="8">
        <v>1</v>
      </c>
      <c r="G13" s="8" t="s">
        <v>27</v>
      </c>
      <c r="H13" s="8">
        <v>942</v>
      </c>
      <c r="I13" s="8">
        <f t="shared" si="0"/>
        <v>942</v>
      </c>
    </row>
    <row r="14" s="112" customFormat="1" customHeight="1" spans="1:9">
      <c r="A14" s="8"/>
      <c r="B14" s="8"/>
      <c r="C14" s="8"/>
      <c r="D14" s="8" t="s">
        <v>44</v>
      </c>
      <c r="E14" s="9" t="s">
        <v>45</v>
      </c>
      <c r="F14" s="8">
        <v>1</v>
      </c>
      <c r="G14" s="8" t="s">
        <v>30</v>
      </c>
      <c r="H14" s="8">
        <v>1600</v>
      </c>
      <c r="I14" s="8">
        <f t="shared" si="0"/>
        <v>1600</v>
      </c>
    </row>
    <row r="15" s="112" customFormat="1" customHeight="1" spans="1:9">
      <c r="A15" s="8">
        <v>11</v>
      </c>
      <c r="B15" s="8"/>
      <c r="C15" s="8"/>
      <c r="D15" s="8" t="s">
        <v>28</v>
      </c>
      <c r="E15" s="9" t="s">
        <v>46</v>
      </c>
      <c r="F15" s="8">
        <v>1</v>
      </c>
      <c r="G15" s="8" t="s">
        <v>30</v>
      </c>
      <c r="H15" s="8">
        <v>6599</v>
      </c>
      <c r="I15" s="8">
        <f t="shared" si="0"/>
        <v>6599</v>
      </c>
    </row>
    <row r="16" s="112" customFormat="1" customHeight="1" spans="1:9">
      <c r="A16" s="8">
        <v>12</v>
      </c>
      <c r="B16" s="8"/>
      <c r="C16" s="8"/>
      <c r="D16" s="8" t="s">
        <v>47</v>
      </c>
      <c r="E16" s="9" t="s">
        <v>32</v>
      </c>
      <c r="F16" s="8">
        <v>21.21</v>
      </c>
      <c r="G16" s="8" t="s">
        <v>23</v>
      </c>
      <c r="H16" s="8">
        <v>5600</v>
      </c>
      <c r="I16" s="8">
        <f t="shared" si="0"/>
        <v>118776</v>
      </c>
    </row>
    <row r="17" s="112" customFormat="1" customHeight="1" spans="1:9">
      <c r="A17" s="8">
        <v>13</v>
      </c>
      <c r="B17" s="8"/>
      <c r="C17" s="8"/>
      <c r="D17" s="8" t="s">
        <v>33</v>
      </c>
      <c r="E17" s="9" t="s">
        <v>34</v>
      </c>
      <c r="F17" s="8">
        <v>1</v>
      </c>
      <c r="G17" s="8" t="s">
        <v>27</v>
      </c>
      <c r="H17" s="8">
        <v>5000</v>
      </c>
      <c r="I17" s="8">
        <f t="shared" si="0"/>
        <v>5000</v>
      </c>
    </row>
    <row r="18" s="112" customFormat="1" customHeight="1" spans="1:9">
      <c r="A18" s="8">
        <v>14</v>
      </c>
      <c r="B18" s="8"/>
      <c r="C18" s="8"/>
      <c r="D18" s="119" t="s">
        <v>35</v>
      </c>
      <c r="E18" s="9" t="s">
        <v>36</v>
      </c>
      <c r="F18" s="119">
        <v>21.21</v>
      </c>
      <c r="G18" s="8" t="s">
        <v>23</v>
      </c>
      <c r="H18" s="8">
        <v>350</v>
      </c>
      <c r="I18" s="8">
        <f t="shared" si="0"/>
        <v>7423.5</v>
      </c>
    </row>
    <row r="19" s="112" customFormat="1" customHeight="1" spans="1:9">
      <c r="A19" s="8">
        <v>15</v>
      </c>
      <c r="B19" s="8"/>
      <c r="C19" s="8"/>
      <c r="D19" s="8" t="s">
        <v>48</v>
      </c>
      <c r="E19" s="9" t="s">
        <v>49</v>
      </c>
      <c r="F19" s="8">
        <v>18.6</v>
      </c>
      <c r="G19" s="8" t="s">
        <v>50</v>
      </c>
      <c r="H19" s="8">
        <v>280</v>
      </c>
      <c r="I19" s="8">
        <f t="shared" si="0"/>
        <v>5208</v>
      </c>
    </row>
    <row r="20" s="112" customFormat="1" customHeight="1" spans="1:9">
      <c r="A20" s="8">
        <v>16</v>
      </c>
      <c r="B20" s="8" t="s">
        <v>51</v>
      </c>
      <c r="C20" s="8" t="s">
        <v>52</v>
      </c>
      <c r="D20" s="8" t="s">
        <v>53</v>
      </c>
      <c r="E20" s="9" t="s">
        <v>54</v>
      </c>
      <c r="F20" s="8">
        <v>31.5</v>
      </c>
      <c r="G20" s="8" t="s">
        <v>23</v>
      </c>
      <c r="H20" s="8">
        <v>4800</v>
      </c>
      <c r="I20" s="8">
        <f t="shared" si="0"/>
        <v>151200</v>
      </c>
    </row>
    <row r="21" s="112" customFormat="1" customHeight="1" spans="1:9">
      <c r="A21" s="8">
        <v>17</v>
      </c>
      <c r="B21" s="8"/>
      <c r="C21" s="8"/>
      <c r="D21" s="119" t="s">
        <v>55</v>
      </c>
      <c r="E21" s="9" t="s">
        <v>56</v>
      </c>
      <c r="F21" s="119">
        <v>31.5</v>
      </c>
      <c r="G21" s="8" t="s">
        <v>23</v>
      </c>
      <c r="H21" s="8">
        <v>120</v>
      </c>
      <c r="I21" s="8">
        <f t="shared" si="0"/>
        <v>3780</v>
      </c>
    </row>
    <row r="22" s="112" customFormat="1" customHeight="1" spans="1:9">
      <c r="A22" s="8">
        <v>18</v>
      </c>
      <c r="B22" s="8"/>
      <c r="C22" s="8"/>
      <c r="D22" s="8" t="s">
        <v>28</v>
      </c>
      <c r="E22" s="9" t="s">
        <v>29</v>
      </c>
      <c r="F22" s="8">
        <v>1</v>
      </c>
      <c r="G22" s="8" t="s">
        <v>30</v>
      </c>
      <c r="H22" s="8">
        <v>6599</v>
      </c>
      <c r="I22" s="8">
        <f t="shared" si="0"/>
        <v>6599</v>
      </c>
    </row>
    <row r="23" s="112" customFormat="1" customHeight="1" spans="1:9">
      <c r="A23" s="8">
        <v>19</v>
      </c>
      <c r="B23" s="8"/>
      <c r="C23" s="8"/>
      <c r="D23" s="8" t="s">
        <v>33</v>
      </c>
      <c r="E23" s="9" t="s">
        <v>57</v>
      </c>
      <c r="F23" s="8">
        <v>1</v>
      </c>
      <c r="G23" s="8" t="s">
        <v>27</v>
      </c>
      <c r="H23" s="8">
        <v>850</v>
      </c>
      <c r="I23" s="8">
        <f t="shared" si="0"/>
        <v>850</v>
      </c>
    </row>
    <row r="24" s="112" customFormat="1" customHeight="1" spans="1:9">
      <c r="A24" s="8">
        <v>20</v>
      </c>
      <c r="B24" s="8"/>
      <c r="C24" s="8"/>
      <c r="D24" s="8" t="s">
        <v>58</v>
      </c>
      <c r="E24" s="9" t="s">
        <v>59</v>
      </c>
      <c r="F24" s="8">
        <v>2</v>
      </c>
      <c r="G24" s="8" t="s">
        <v>60</v>
      </c>
      <c r="H24" s="8">
        <v>618.2</v>
      </c>
      <c r="I24" s="8">
        <f t="shared" si="0"/>
        <v>1236.4</v>
      </c>
    </row>
    <row r="25" s="112" customFormat="1" customHeight="1" spans="1:9">
      <c r="A25" s="8">
        <v>21</v>
      </c>
      <c r="B25" s="8"/>
      <c r="C25" s="8"/>
      <c r="D25" s="8" t="s">
        <v>61</v>
      </c>
      <c r="E25" s="9" t="s">
        <v>62</v>
      </c>
      <c r="F25" s="8">
        <v>2</v>
      </c>
      <c r="G25" s="8" t="s">
        <v>27</v>
      </c>
      <c r="H25" s="8">
        <v>1550</v>
      </c>
      <c r="I25" s="8">
        <f t="shared" si="0"/>
        <v>3100</v>
      </c>
    </row>
    <row r="26" s="112" customFormat="1" customHeight="1" spans="1:9">
      <c r="A26" s="8">
        <v>22</v>
      </c>
      <c r="B26" s="8"/>
      <c r="C26" s="8" t="s">
        <v>63</v>
      </c>
      <c r="D26" s="8" t="s">
        <v>64</v>
      </c>
      <c r="E26" s="9" t="s">
        <v>65</v>
      </c>
      <c r="F26" s="8">
        <v>4</v>
      </c>
      <c r="G26" s="8" t="s">
        <v>66</v>
      </c>
      <c r="H26" s="130">
        <v>5000</v>
      </c>
      <c r="I26" s="8">
        <f t="shared" si="0"/>
        <v>20000</v>
      </c>
    </row>
    <row r="27" s="112" customFormat="1" customHeight="1" spans="1:9">
      <c r="A27" s="8">
        <v>23</v>
      </c>
      <c r="B27" s="8"/>
      <c r="C27" s="8"/>
      <c r="D27" s="8" t="s">
        <v>67</v>
      </c>
      <c r="E27" s="9" t="s">
        <v>68</v>
      </c>
      <c r="F27" s="8">
        <v>1</v>
      </c>
      <c r="G27" s="8" t="s">
        <v>66</v>
      </c>
      <c r="H27" s="130">
        <v>4600</v>
      </c>
      <c r="I27" s="8">
        <f t="shared" si="0"/>
        <v>4600</v>
      </c>
    </row>
    <row r="28" s="112" customFormat="1" customHeight="1" spans="1:9">
      <c r="A28" s="8">
        <v>24</v>
      </c>
      <c r="B28" s="8"/>
      <c r="C28" s="8"/>
      <c r="D28" s="8" t="s">
        <v>69</v>
      </c>
      <c r="E28" s="9" t="s">
        <v>70</v>
      </c>
      <c r="F28" s="8">
        <v>1</v>
      </c>
      <c r="G28" s="8" t="s">
        <v>66</v>
      </c>
      <c r="H28" s="130">
        <v>12600</v>
      </c>
      <c r="I28" s="8">
        <f t="shared" si="0"/>
        <v>12600</v>
      </c>
    </row>
    <row r="29" s="112" customFormat="1" customHeight="1" spans="1:9">
      <c r="A29" s="8">
        <v>25</v>
      </c>
      <c r="B29" s="8"/>
      <c r="C29" s="8"/>
      <c r="D29" s="8" t="s">
        <v>71</v>
      </c>
      <c r="E29" s="9" t="s">
        <v>72</v>
      </c>
      <c r="F29" s="8">
        <v>1</v>
      </c>
      <c r="G29" s="8" t="s">
        <v>30</v>
      </c>
      <c r="H29" s="130">
        <v>3660</v>
      </c>
      <c r="I29" s="8">
        <f t="shared" si="0"/>
        <v>3660</v>
      </c>
    </row>
    <row r="30" s="112" customFormat="1" customHeight="1" spans="1:9">
      <c r="A30" s="8">
        <v>10</v>
      </c>
      <c r="B30" s="8"/>
      <c r="C30" s="8"/>
      <c r="D30" s="8" t="s">
        <v>40</v>
      </c>
      <c r="E30" s="9" t="s">
        <v>73</v>
      </c>
      <c r="F30" s="8">
        <v>1</v>
      </c>
      <c r="G30" s="8" t="s">
        <v>30</v>
      </c>
      <c r="H30" s="8">
        <v>600</v>
      </c>
      <c r="I30" s="8">
        <f t="shared" si="0"/>
        <v>600</v>
      </c>
    </row>
    <row r="31" s="112" customFormat="1" customHeight="1" spans="1:9">
      <c r="A31" s="8">
        <v>26</v>
      </c>
      <c r="B31" s="8"/>
      <c r="C31" s="8"/>
      <c r="D31" s="8" t="s">
        <v>28</v>
      </c>
      <c r="E31" s="9" t="s">
        <v>29</v>
      </c>
      <c r="F31" s="8">
        <v>1</v>
      </c>
      <c r="G31" s="8" t="s">
        <v>30</v>
      </c>
      <c r="H31" s="130">
        <v>6599</v>
      </c>
      <c r="I31" s="8">
        <f t="shared" si="0"/>
        <v>6599</v>
      </c>
    </row>
    <row r="32" s="112" customFormat="1" customHeight="1" spans="1:9">
      <c r="A32" s="8">
        <v>27</v>
      </c>
      <c r="B32" s="8"/>
      <c r="C32" s="8"/>
      <c r="D32" s="8" t="s">
        <v>74</v>
      </c>
      <c r="E32" s="9" t="s">
        <v>75</v>
      </c>
      <c r="F32" s="8">
        <v>1</v>
      </c>
      <c r="G32" s="8" t="s">
        <v>76</v>
      </c>
      <c r="H32" s="130">
        <v>6200</v>
      </c>
      <c r="I32" s="8">
        <f t="shared" si="0"/>
        <v>6200</v>
      </c>
    </row>
    <row r="33" s="112" customFormat="1" customHeight="1" spans="1:9">
      <c r="A33" s="8">
        <v>28</v>
      </c>
      <c r="B33" s="8" t="s">
        <v>77</v>
      </c>
      <c r="C33" s="8" t="s">
        <v>78</v>
      </c>
      <c r="D33" s="8" t="s">
        <v>79</v>
      </c>
      <c r="E33" s="9" t="s">
        <v>80</v>
      </c>
      <c r="F33" s="8">
        <v>1</v>
      </c>
      <c r="G33" s="8" t="s">
        <v>27</v>
      </c>
      <c r="H33" s="8">
        <v>1999</v>
      </c>
      <c r="I33" s="8">
        <f t="shared" si="0"/>
        <v>1999</v>
      </c>
    </row>
    <row r="34" s="112" customFormat="1" customHeight="1" spans="1:9">
      <c r="A34" s="8">
        <v>29</v>
      </c>
      <c r="B34" s="8"/>
      <c r="C34" s="8"/>
      <c r="D34" s="8" t="s">
        <v>81</v>
      </c>
      <c r="E34" s="9" t="s">
        <v>82</v>
      </c>
      <c r="F34" s="8">
        <v>1</v>
      </c>
      <c r="G34" s="8" t="s">
        <v>27</v>
      </c>
      <c r="H34" s="8">
        <v>3500</v>
      </c>
      <c r="I34" s="8">
        <f t="shared" si="0"/>
        <v>3500</v>
      </c>
    </row>
    <row r="35" s="112" customFormat="1" customHeight="1" spans="1:9">
      <c r="A35" s="8">
        <v>30</v>
      </c>
      <c r="B35" s="8"/>
      <c r="C35" s="8"/>
      <c r="D35" s="8" t="s">
        <v>28</v>
      </c>
      <c r="E35" s="9" t="s">
        <v>29</v>
      </c>
      <c r="F35" s="8">
        <v>1</v>
      </c>
      <c r="G35" s="8" t="s">
        <v>30</v>
      </c>
      <c r="H35" s="8">
        <v>6599</v>
      </c>
      <c r="I35" s="8">
        <f t="shared" si="0"/>
        <v>6599</v>
      </c>
    </row>
    <row r="36" s="112" customFormat="1" customHeight="1" spans="1:9">
      <c r="A36" s="8">
        <v>31</v>
      </c>
      <c r="B36" s="8"/>
      <c r="C36" s="8" t="s">
        <v>83</v>
      </c>
      <c r="D36" s="8" t="s">
        <v>38</v>
      </c>
      <c r="E36" s="9" t="s">
        <v>84</v>
      </c>
      <c r="F36" s="8">
        <v>1</v>
      </c>
      <c r="G36" s="8" t="s">
        <v>30</v>
      </c>
      <c r="H36" s="8">
        <v>10800</v>
      </c>
      <c r="I36" s="8">
        <f t="shared" si="0"/>
        <v>10800</v>
      </c>
    </row>
    <row r="37" s="112" customFormat="1" customHeight="1" spans="1:9">
      <c r="A37" s="8">
        <v>32</v>
      </c>
      <c r="B37" s="8"/>
      <c r="C37" s="8"/>
      <c r="D37" s="8" t="s">
        <v>85</v>
      </c>
      <c r="E37" s="11" t="s">
        <v>86</v>
      </c>
      <c r="F37" s="8">
        <v>1</v>
      </c>
      <c r="G37" s="8" t="s">
        <v>27</v>
      </c>
      <c r="H37" s="8">
        <v>14750</v>
      </c>
      <c r="I37" s="8">
        <f t="shared" si="0"/>
        <v>14750</v>
      </c>
    </row>
    <row r="38" s="112" customFormat="1" customHeight="1" spans="1:9">
      <c r="A38" s="8">
        <v>33</v>
      </c>
      <c r="B38" s="8"/>
      <c r="C38" s="8"/>
      <c r="D38" s="12" t="s">
        <v>87</v>
      </c>
      <c r="E38" s="9" t="s">
        <v>88</v>
      </c>
      <c r="F38" s="8">
        <v>1</v>
      </c>
      <c r="G38" s="8" t="s">
        <v>27</v>
      </c>
      <c r="H38" s="8">
        <v>6250</v>
      </c>
      <c r="I38" s="8">
        <f t="shared" si="0"/>
        <v>6250</v>
      </c>
    </row>
    <row r="39" s="3" customFormat="1" customHeight="1" spans="1:9">
      <c r="A39" s="8">
        <v>34</v>
      </c>
      <c r="B39" s="8"/>
      <c r="C39" s="8" t="s">
        <v>89</v>
      </c>
      <c r="D39" s="8" t="s">
        <v>90</v>
      </c>
      <c r="E39" s="9" t="s">
        <v>91</v>
      </c>
      <c r="F39" s="8">
        <v>1</v>
      </c>
      <c r="G39" s="8" t="s">
        <v>30</v>
      </c>
      <c r="H39" s="8">
        <v>12499</v>
      </c>
      <c r="I39" s="8">
        <f t="shared" si="0"/>
        <v>12499</v>
      </c>
    </row>
    <row r="40" s="3" customFormat="1" customHeight="1" spans="1:9">
      <c r="A40" s="8">
        <v>35</v>
      </c>
      <c r="B40" s="8"/>
      <c r="C40" s="8"/>
      <c r="D40" s="8" t="s">
        <v>92</v>
      </c>
      <c r="E40" s="9" t="s">
        <v>93</v>
      </c>
      <c r="F40" s="8">
        <v>1</v>
      </c>
      <c r="G40" s="8" t="s">
        <v>27</v>
      </c>
      <c r="H40" s="8">
        <f>650+30+200+60+2</f>
        <v>942</v>
      </c>
      <c r="I40" s="8">
        <f t="shared" si="0"/>
        <v>942</v>
      </c>
    </row>
    <row r="41" s="3" customFormat="1" customHeight="1" spans="1:9">
      <c r="A41" s="8">
        <v>36</v>
      </c>
      <c r="B41" s="8"/>
      <c r="C41" s="8"/>
      <c r="D41" s="12" t="s">
        <v>89</v>
      </c>
      <c r="E41" s="9" t="s">
        <v>94</v>
      </c>
      <c r="F41" s="8">
        <v>1</v>
      </c>
      <c r="G41" s="8" t="s">
        <v>27</v>
      </c>
      <c r="H41" s="8">
        <v>3000</v>
      </c>
      <c r="I41" s="8">
        <f t="shared" si="0"/>
        <v>3000</v>
      </c>
    </row>
    <row r="42" s="112" customFormat="1" customHeight="1" spans="1:9">
      <c r="A42" s="8">
        <v>34</v>
      </c>
      <c r="B42" s="8" t="s">
        <v>95</v>
      </c>
      <c r="C42" s="8" t="s">
        <v>96</v>
      </c>
      <c r="D42" s="8" t="s">
        <v>97</v>
      </c>
      <c r="E42" s="11" t="s">
        <v>98</v>
      </c>
      <c r="F42" s="8">
        <v>1</v>
      </c>
      <c r="G42" s="8" t="s">
        <v>30</v>
      </c>
      <c r="H42" s="8">
        <v>4800</v>
      </c>
      <c r="I42" s="8">
        <f t="shared" si="0"/>
        <v>4800</v>
      </c>
    </row>
    <row r="43" s="112" customFormat="1" customHeight="1" spans="1:9">
      <c r="A43" s="8">
        <v>35</v>
      </c>
      <c r="B43" s="8"/>
      <c r="C43" s="8"/>
      <c r="D43" s="8" t="s">
        <v>99</v>
      </c>
      <c r="E43" s="9" t="s">
        <v>100</v>
      </c>
      <c r="F43" s="8">
        <v>3</v>
      </c>
      <c r="G43" s="8" t="s">
        <v>30</v>
      </c>
      <c r="H43" s="8">
        <v>1400</v>
      </c>
      <c r="I43" s="8">
        <f t="shared" si="0"/>
        <v>4200</v>
      </c>
    </row>
    <row r="44" s="112" customFormat="1" customHeight="1" spans="1:9">
      <c r="A44" s="8">
        <v>36</v>
      </c>
      <c r="B44" s="8"/>
      <c r="C44" s="8"/>
      <c r="D44" s="8"/>
      <c r="E44" s="9" t="s">
        <v>101</v>
      </c>
      <c r="F44" s="8">
        <v>1</v>
      </c>
      <c r="G44" s="8" t="s">
        <v>30</v>
      </c>
      <c r="H44" s="8">
        <v>780</v>
      </c>
      <c r="I44" s="8">
        <f t="shared" si="0"/>
        <v>780</v>
      </c>
    </row>
    <row r="45" s="112" customFormat="1" customHeight="1" spans="1:9">
      <c r="A45" s="8">
        <v>37</v>
      </c>
      <c r="B45" s="8"/>
      <c r="C45" s="8"/>
      <c r="D45" s="8"/>
      <c r="E45" s="9" t="s">
        <v>102</v>
      </c>
      <c r="F45" s="8">
        <v>1</v>
      </c>
      <c r="G45" s="8" t="s">
        <v>30</v>
      </c>
      <c r="H45" s="8">
        <v>3326</v>
      </c>
      <c r="I45" s="8">
        <f t="shared" si="0"/>
        <v>3326</v>
      </c>
    </row>
    <row r="46" s="112" customFormat="1" customHeight="1" spans="1:9">
      <c r="A46" s="8">
        <v>38</v>
      </c>
      <c r="B46" s="8"/>
      <c r="C46" s="8"/>
      <c r="D46" s="8" t="s">
        <v>103</v>
      </c>
      <c r="E46" s="9" t="s">
        <v>104</v>
      </c>
      <c r="F46" s="8">
        <v>1</v>
      </c>
      <c r="G46" s="8" t="s">
        <v>30</v>
      </c>
      <c r="H46" s="8">
        <v>944</v>
      </c>
      <c r="I46" s="8">
        <f t="shared" si="0"/>
        <v>944</v>
      </c>
    </row>
    <row r="47" s="112" customFormat="1" customHeight="1" spans="1:9">
      <c r="A47" s="8">
        <v>39</v>
      </c>
      <c r="B47" s="8"/>
      <c r="C47" s="8"/>
      <c r="D47" s="8" t="s">
        <v>105</v>
      </c>
      <c r="E47" s="9" t="s">
        <v>106</v>
      </c>
      <c r="F47" s="8">
        <v>1</v>
      </c>
      <c r="G47" s="8" t="s">
        <v>30</v>
      </c>
      <c r="H47" s="8">
        <v>1000</v>
      </c>
      <c r="I47" s="8">
        <f t="shared" si="0"/>
        <v>1000</v>
      </c>
    </row>
    <row r="48" s="112" customFormat="1" customHeight="1" spans="1:9">
      <c r="A48" s="8">
        <v>40</v>
      </c>
      <c r="B48" s="8"/>
      <c r="C48" s="8"/>
      <c r="D48" s="8" t="s">
        <v>107</v>
      </c>
      <c r="E48" s="9" t="s">
        <v>108</v>
      </c>
      <c r="F48" s="8">
        <v>2</v>
      </c>
      <c r="G48" s="8" t="s">
        <v>30</v>
      </c>
      <c r="H48" s="8">
        <v>2000</v>
      </c>
      <c r="I48" s="8">
        <f t="shared" si="0"/>
        <v>4000</v>
      </c>
    </row>
    <row r="49" s="112" customFormat="1" customHeight="1" spans="1:9">
      <c r="A49" s="8">
        <v>41</v>
      </c>
      <c r="B49" s="8" t="s">
        <v>109</v>
      </c>
      <c r="C49" s="8" t="s">
        <v>110</v>
      </c>
      <c r="D49" s="8" t="s">
        <v>28</v>
      </c>
      <c r="E49" s="9" t="s">
        <v>29</v>
      </c>
      <c r="F49" s="8">
        <v>1</v>
      </c>
      <c r="G49" s="8" t="s">
        <v>30</v>
      </c>
      <c r="H49" s="8">
        <v>6599</v>
      </c>
      <c r="I49" s="8">
        <f t="shared" si="0"/>
        <v>6599</v>
      </c>
    </row>
    <row r="50" s="112" customFormat="1" customHeight="1" spans="1:9">
      <c r="A50" s="8">
        <v>42</v>
      </c>
      <c r="B50" s="8"/>
      <c r="C50" s="8"/>
      <c r="D50" s="8" t="s">
        <v>111</v>
      </c>
      <c r="E50" s="9" t="s">
        <v>112</v>
      </c>
      <c r="F50" s="8">
        <v>1</v>
      </c>
      <c r="G50" s="8" t="s">
        <v>76</v>
      </c>
      <c r="H50" s="8">
        <v>1100</v>
      </c>
      <c r="I50" s="8">
        <f t="shared" si="0"/>
        <v>1100</v>
      </c>
    </row>
    <row r="51" s="112" customFormat="1" customHeight="1" spans="1:9">
      <c r="A51" s="8">
        <v>43</v>
      </c>
      <c r="B51" s="8"/>
      <c r="C51" s="8"/>
      <c r="D51" s="8" t="s">
        <v>113</v>
      </c>
      <c r="E51" s="9" t="s">
        <v>114</v>
      </c>
      <c r="F51" s="8">
        <v>20</v>
      </c>
      <c r="G51" s="8" t="s">
        <v>76</v>
      </c>
      <c r="H51" s="8">
        <v>1198</v>
      </c>
      <c r="I51" s="8">
        <f t="shared" si="0"/>
        <v>23960</v>
      </c>
    </row>
    <row r="52" s="112" customFormat="1" customHeight="1" spans="1:9">
      <c r="A52" s="8">
        <v>44</v>
      </c>
      <c r="B52" s="8"/>
      <c r="C52" s="8"/>
      <c r="D52" s="8" t="s">
        <v>115</v>
      </c>
      <c r="E52" s="9" t="s">
        <v>116</v>
      </c>
      <c r="F52" s="8">
        <v>12</v>
      </c>
      <c r="G52" s="8" t="s">
        <v>76</v>
      </c>
      <c r="H52" s="8">
        <v>890</v>
      </c>
      <c r="I52" s="8">
        <f t="shared" si="0"/>
        <v>10680</v>
      </c>
    </row>
    <row r="53" s="112" customFormat="1" customHeight="1" spans="1:9">
      <c r="A53" s="8">
        <v>45</v>
      </c>
      <c r="B53" s="8"/>
      <c r="C53" s="8"/>
      <c r="D53" s="8" t="s">
        <v>117</v>
      </c>
      <c r="E53" s="9" t="s">
        <v>118</v>
      </c>
      <c r="F53" s="8">
        <v>1</v>
      </c>
      <c r="G53" s="8" t="s">
        <v>30</v>
      </c>
      <c r="H53" s="8">
        <v>2988</v>
      </c>
      <c r="I53" s="8">
        <f t="shared" si="0"/>
        <v>2988</v>
      </c>
    </row>
    <row r="54" s="112" customFormat="1" customHeight="1" spans="1:9">
      <c r="A54" s="8">
        <v>46</v>
      </c>
      <c r="B54" s="8"/>
      <c r="C54" s="8"/>
      <c r="D54" s="8" t="s">
        <v>119</v>
      </c>
      <c r="E54" s="9" t="s">
        <v>120</v>
      </c>
      <c r="F54" s="8">
        <v>1</v>
      </c>
      <c r="G54" s="8" t="s">
        <v>30</v>
      </c>
      <c r="H54" s="8">
        <v>3990</v>
      </c>
      <c r="I54" s="8">
        <f t="shared" si="0"/>
        <v>3990</v>
      </c>
    </row>
    <row r="55" s="112" customFormat="1" customHeight="1" spans="1:9">
      <c r="A55" s="8">
        <v>47</v>
      </c>
      <c r="B55" s="8"/>
      <c r="C55" s="8"/>
      <c r="D55" s="8" t="s">
        <v>121</v>
      </c>
      <c r="E55" s="9" t="s">
        <v>122</v>
      </c>
      <c r="F55" s="8">
        <v>1</v>
      </c>
      <c r="G55" s="8" t="s">
        <v>30</v>
      </c>
      <c r="H55" s="8">
        <v>2280</v>
      </c>
      <c r="I55" s="8">
        <f t="shared" si="0"/>
        <v>2280</v>
      </c>
    </row>
    <row r="56" s="112" customFormat="1" customHeight="1" spans="1:9">
      <c r="A56" s="8">
        <v>48</v>
      </c>
      <c r="B56" s="8"/>
      <c r="C56" s="8"/>
      <c r="D56" s="8" t="s">
        <v>123</v>
      </c>
      <c r="E56" s="9" t="s">
        <v>124</v>
      </c>
      <c r="F56" s="8">
        <v>1</v>
      </c>
      <c r="G56" s="8" t="s">
        <v>30</v>
      </c>
      <c r="H56" s="8">
        <v>2800</v>
      </c>
      <c r="I56" s="8">
        <f t="shared" si="0"/>
        <v>2800</v>
      </c>
    </row>
    <row r="57" s="112" customFormat="1" customHeight="1" spans="1:9">
      <c r="A57" s="8">
        <v>49</v>
      </c>
      <c r="B57" s="8"/>
      <c r="C57" s="8"/>
      <c r="D57" s="8" t="s">
        <v>125</v>
      </c>
      <c r="E57" s="9" t="s">
        <v>126</v>
      </c>
      <c r="F57" s="8">
        <v>2</v>
      </c>
      <c r="G57" s="8" t="s">
        <v>60</v>
      </c>
      <c r="H57" s="8">
        <v>1500</v>
      </c>
      <c r="I57" s="8">
        <f t="shared" si="0"/>
        <v>3000</v>
      </c>
    </row>
    <row r="58" s="112" customFormat="1" customHeight="1" spans="1:9">
      <c r="A58" s="8">
        <v>50</v>
      </c>
      <c r="B58" s="8"/>
      <c r="C58" s="8"/>
      <c r="D58" s="8" t="s">
        <v>127</v>
      </c>
      <c r="E58" s="9" t="s">
        <v>128</v>
      </c>
      <c r="F58" s="8">
        <v>2</v>
      </c>
      <c r="G58" s="8" t="s">
        <v>60</v>
      </c>
      <c r="H58" s="8">
        <v>1250</v>
      </c>
      <c r="I58" s="8">
        <f t="shared" si="0"/>
        <v>2500</v>
      </c>
    </row>
    <row r="59" s="112" customFormat="1" customHeight="1" spans="1:9">
      <c r="A59" s="8">
        <v>51</v>
      </c>
      <c r="B59" s="8"/>
      <c r="C59" s="8"/>
      <c r="D59" s="8" t="s">
        <v>129</v>
      </c>
      <c r="E59" s="9" t="s">
        <v>130</v>
      </c>
      <c r="F59" s="8">
        <v>1</v>
      </c>
      <c r="G59" s="8" t="s">
        <v>30</v>
      </c>
      <c r="H59" s="8">
        <v>2480</v>
      </c>
      <c r="I59" s="8">
        <f t="shared" si="0"/>
        <v>2480</v>
      </c>
    </row>
    <row r="60" s="112" customFormat="1" customHeight="1" spans="1:9">
      <c r="A60" s="8">
        <v>52</v>
      </c>
      <c r="B60" s="8"/>
      <c r="C60" s="8"/>
      <c r="D60" s="8" t="s">
        <v>131</v>
      </c>
      <c r="E60" s="9" t="s">
        <v>132</v>
      </c>
      <c r="F60" s="8">
        <v>1</v>
      </c>
      <c r="G60" s="8" t="s">
        <v>30</v>
      </c>
      <c r="H60" s="8">
        <v>19800</v>
      </c>
      <c r="I60" s="8">
        <f t="shared" si="0"/>
        <v>19800</v>
      </c>
    </row>
    <row r="61" s="112" customFormat="1" customHeight="1" spans="1:9">
      <c r="A61" s="8"/>
      <c r="B61" s="8"/>
      <c r="C61" s="8"/>
      <c r="D61" s="8" t="s">
        <v>133</v>
      </c>
      <c r="E61" s="9" t="s">
        <v>134</v>
      </c>
      <c r="F61" s="8">
        <v>1</v>
      </c>
      <c r="G61" s="8" t="s">
        <v>76</v>
      </c>
      <c r="H61" s="8">
        <v>3450</v>
      </c>
      <c r="I61" s="8">
        <f t="shared" si="0"/>
        <v>3450</v>
      </c>
    </row>
    <row r="62" s="112" customFormat="1" customHeight="1" spans="1:9">
      <c r="A62" s="8">
        <v>53</v>
      </c>
      <c r="B62" s="8"/>
      <c r="C62" s="8"/>
      <c r="D62" s="8" t="s">
        <v>135</v>
      </c>
      <c r="E62" s="9" t="s">
        <v>136</v>
      </c>
      <c r="F62" s="8">
        <v>1</v>
      </c>
      <c r="G62" s="8" t="s">
        <v>76</v>
      </c>
      <c r="H62" s="8">
        <v>150</v>
      </c>
      <c r="I62" s="8">
        <f t="shared" si="0"/>
        <v>150</v>
      </c>
    </row>
    <row r="63" s="112" customFormat="1" customHeight="1" spans="1:9">
      <c r="A63" s="8">
        <v>54</v>
      </c>
      <c r="B63" s="8"/>
      <c r="C63" s="8" t="s">
        <v>95</v>
      </c>
      <c r="D63" s="8" t="s">
        <v>95</v>
      </c>
      <c r="E63" s="9" t="s">
        <v>137</v>
      </c>
      <c r="F63" s="8">
        <v>16</v>
      </c>
      <c r="G63" s="8" t="s">
        <v>138</v>
      </c>
      <c r="H63" s="8">
        <v>590</v>
      </c>
      <c r="I63" s="8">
        <f t="shared" si="0"/>
        <v>9440</v>
      </c>
    </row>
    <row r="64" s="112" customFormat="1" customHeight="1" spans="1:9">
      <c r="A64" s="8">
        <v>55</v>
      </c>
      <c r="B64" s="8"/>
      <c r="C64" s="8"/>
      <c r="D64" s="8"/>
      <c r="E64" s="9" t="s">
        <v>139</v>
      </c>
      <c r="F64" s="8">
        <v>1</v>
      </c>
      <c r="G64" s="8" t="s">
        <v>30</v>
      </c>
      <c r="H64" s="8">
        <v>108000</v>
      </c>
      <c r="I64" s="8">
        <f t="shared" si="0"/>
        <v>108000</v>
      </c>
    </row>
    <row r="65" s="112" customFormat="1" ht="66.95" customHeight="1" spans="1:9">
      <c r="A65" s="8">
        <v>56</v>
      </c>
      <c r="B65" s="8"/>
      <c r="C65" s="8"/>
      <c r="D65" s="8"/>
      <c r="E65" s="9" t="s">
        <v>140</v>
      </c>
      <c r="F65" s="8">
        <v>1</v>
      </c>
      <c r="G65" s="8" t="s">
        <v>30</v>
      </c>
      <c r="H65" s="8">
        <v>98000</v>
      </c>
      <c r="I65" s="8">
        <f t="shared" si="0"/>
        <v>98000</v>
      </c>
    </row>
    <row r="66" s="112" customFormat="1" customHeight="1" spans="1:9">
      <c r="A66" s="8">
        <v>57</v>
      </c>
      <c r="B66" s="8"/>
      <c r="C66" s="8"/>
      <c r="D66" s="8"/>
      <c r="E66" s="9" t="s">
        <v>141</v>
      </c>
      <c r="F66" s="8">
        <v>1</v>
      </c>
      <c r="G66" s="8" t="s">
        <v>27</v>
      </c>
      <c r="H66" s="8">
        <v>2374</v>
      </c>
      <c r="I66" s="8">
        <f t="shared" si="0"/>
        <v>2374</v>
      </c>
    </row>
    <row r="67" s="112" customFormat="1" customHeight="1" spans="1:9">
      <c r="A67" s="8">
        <v>58</v>
      </c>
      <c r="B67" s="8" t="s">
        <v>142</v>
      </c>
      <c r="C67" s="12" t="s">
        <v>143</v>
      </c>
      <c r="D67" s="8" t="s">
        <v>144</v>
      </c>
      <c r="E67" s="9" t="s">
        <v>145</v>
      </c>
      <c r="F67" s="8">
        <v>6</v>
      </c>
      <c r="G67" s="8" t="s">
        <v>27</v>
      </c>
      <c r="H67" s="8">
        <v>25</v>
      </c>
      <c r="I67" s="8">
        <f t="shared" ref="I67:I72" si="1">F67*H67</f>
        <v>150</v>
      </c>
    </row>
    <row r="68" s="3" customFormat="1" customHeight="1" spans="1:9">
      <c r="A68" s="8"/>
      <c r="B68" s="8"/>
      <c r="C68" s="8"/>
      <c r="D68" s="8" t="s">
        <v>146</v>
      </c>
      <c r="E68" s="9" t="s">
        <v>147</v>
      </c>
      <c r="F68" s="8">
        <v>1</v>
      </c>
      <c r="G68" s="8" t="s">
        <v>27</v>
      </c>
      <c r="H68" s="8">
        <v>1850</v>
      </c>
      <c r="I68" s="8">
        <f t="shared" si="1"/>
        <v>1850</v>
      </c>
    </row>
    <row r="69" s="112" customFormat="1" customHeight="1" spans="1:9">
      <c r="A69" s="8"/>
      <c r="B69" s="8"/>
      <c r="C69" s="8"/>
      <c r="D69" s="8" t="s">
        <v>148</v>
      </c>
      <c r="E69" s="9" t="s">
        <v>149</v>
      </c>
      <c r="F69" s="8">
        <v>2</v>
      </c>
      <c r="G69" s="8" t="s">
        <v>76</v>
      </c>
      <c r="H69" s="8">
        <v>3500</v>
      </c>
      <c r="I69" s="8">
        <f t="shared" si="1"/>
        <v>7000</v>
      </c>
    </row>
    <row r="70" s="112" customFormat="1" customHeight="1" spans="1:9">
      <c r="A70" s="8"/>
      <c r="B70" s="8"/>
      <c r="C70" s="8"/>
      <c r="D70" s="8" t="s">
        <v>148</v>
      </c>
      <c r="E70" s="9" t="s">
        <v>150</v>
      </c>
      <c r="F70" s="8">
        <v>2</v>
      </c>
      <c r="G70" s="8" t="s">
        <v>76</v>
      </c>
      <c r="H70" s="8">
        <v>4650</v>
      </c>
      <c r="I70" s="8">
        <f t="shared" si="1"/>
        <v>9300</v>
      </c>
    </row>
    <row r="71" s="112" customFormat="1" customHeight="1" spans="1:9">
      <c r="A71" s="8"/>
      <c r="B71" s="8"/>
      <c r="C71" s="8"/>
      <c r="D71" s="8" t="s">
        <v>151</v>
      </c>
      <c r="E71" s="9" t="s">
        <v>152</v>
      </c>
      <c r="F71" s="8">
        <v>2</v>
      </c>
      <c r="G71" s="8" t="s">
        <v>27</v>
      </c>
      <c r="H71" s="8">
        <v>100</v>
      </c>
      <c r="I71" s="8">
        <f t="shared" si="1"/>
        <v>200</v>
      </c>
    </row>
    <row r="72" s="112" customFormat="1" customHeight="1" spans="1:9">
      <c r="A72" s="8"/>
      <c r="B72" s="8"/>
      <c r="C72" s="8"/>
      <c r="D72" s="8" t="s">
        <v>153</v>
      </c>
      <c r="E72" s="9" t="s">
        <v>154</v>
      </c>
      <c r="F72" s="8">
        <v>1</v>
      </c>
      <c r="G72" s="8" t="s">
        <v>27</v>
      </c>
      <c r="H72" s="8">
        <v>14725</v>
      </c>
      <c r="I72" s="8">
        <f t="shared" si="1"/>
        <v>14725</v>
      </c>
    </row>
    <row r="73" s="112" customFormat="1" customHeight="1" spans="1:9">
      <c r="A73" s="8" t="s">
        <v>155</v>
      </c>
      <c r="B73" s="8"/>
      <c r="C73" s="8"/>
      <c r="D73" s="8"/>
      <c r="E73" s="12"/>
      <c r="F73" s="8"/>
      <c r="G73" s="8"/>
      <c r="H73" s="8"/>
      <c r="I73" s="126">
        <f>SUM(I3:I72)</f>
        <v>1107887.9</v>
      </c>
    </row>
    <row r="74" s="112" customFormat="1" customHeight="1" spans="1:9">
      <c r="A74" s="8" t="s">
        <v>156</v>
      </c>
      <c r="B74" s="8"/>
      <c r="C74" s="8"/>
      <c r="D74" s="8"/>
      <c r="E74" s="12"/>
      <c r="F74" s="8"/>
      <c r="G74" s="8"/>
      <c r="H74" s="131">
        <v>0.05</v>
      </c>
      <c r="I74" s="126">
        <f>I73*0.05</f>
        <v>55394.395</v>
      </c>
    </row>
    <row r="75" s="112" customFormat="1" customHeight="1" spans="1:9">
      <c r="A75" s="8" t="s">
        <v>9</v>
      </c>
      <c r="B75" s="8"/>
      <c r="C75" s="8"/>
      <c r="D75" s="8"/>
      <c r="E75" s="12"/>
      <c r="F75" s="8"/>
      <c r="G75" s="8"/>
      <c r="H75" s="8"/>
      <c r="I75" s="126">
        <f>SUM(I73:I74)</f>
        <v>1163282.295</v>
      </c>
    </row>
    <row r="76" customHeight="1" spans="1:7">
      <c r="A76" s="16"/>
      <c r="B76" s="16"/>
      <c r="C76" s="16"/>
      <c r="D76" s="16"/>
      <c r="E76" s="24"/>
      <c r="F76" s="16"/>
      <c r="G76" s="16"/>
    </row>
  </sheetData>
  <mergeCells count="27">
    <mergeCell ref="A1:G1"/>
    <mergeCell ref="A73:G73"/>
    <mergeCell ref="A74:G74"/>
    <mergeCell ref="A75:G75"/>
    <mergeCell ref="A76:G76"/>
    <mergeCell ref="A67:A72"/>
    <mergeCell ref="B3:B19"/>
    <mergeCell ref="B20:B32"/>
    <mergeCell ref="B33:B38"/>
    <mergeCell ref="B42:B48"/>
    <mergeCell ref="B49:B62"/>
    <mergeCell ref="B63:B66"/>
    <mergeCell ref="B67:B72"/>
    <mergeCell ref="C3:C10"/>
    <mergeCell ref="C11:C19"/>
    <mergeCell ref="C20:C25"/>
    <mergeCell ref="C26:C32"/>
    <mergeCell ref="C33:C35"/>
    <mergeCell ref="C36:C38"/>
    <mergeCell ref="C39:C41"/>
    <mergeCell ref="C42:C48"/>
    <mergeCell ref="C49:C62"/>
    <mergeCell ref="C63:C66"/>
    <mergeCell ref="C67:C72"/>
    <mergeCell ref="D3:D6"/>
    <mergeCell ref="D43:D45"/>
    <mergeCell ref="D63:D66"/>
  </mergeCells>
  <pageMargins left="0.509027777777778" right="0.349305555555556" top="0.46875" bottom="0.349305555555556" header="0.509027777777778" footer="0.238888888888889"/>
  <pageSetup paperSize="9" scale="75"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6"/>
  <sheetViews>
    <sheetView zoomScale="85" zoomScaleNormal="85" topLeftCell="A58" workbookViewId="0">
      <selection activeCell="M66" sqref="M66"/>
    </sheetView>
  </sheetViews>
  <sheetFormatPr defaultColWidth="9" defaultRowHeight="30" customHeight="1"/>
  <cols>
    <col min="1" max="1" width="4.75" style="113" customWidth="1"/>
    <col min="2" max="2" width="7.75" style="113" customWidth="1"/>
    <col min="3" max="3" width="11" style="113" customWidth="1"/>
    <col min="4" max="4" width="27.125" style="113" customWidth="1"/>
    <col min="5" max="5" width="18.625" style="113" customWidth="1"/>
    <col min="6" max="6" width="82.875" style="114" customWidth="1"/>
    <col min="7" max="7" width="10.125" style="113" customWidth="1"/>
    <col min="8" max="8" width="10.375" style="113" customWidth="1"/>
    <col min="9" max="9" width="10.625" style="113" customWidth="1"/>
    <col min="10" max="10" width="13.375" style="112" customWidth="1"/>
    <col min="11" max="16384" width="9" style="113"/>
  </cols>
  <sheetData>
    <row r="1" customHeight="1" spans="1:10">
      <c r="A1" s="115" t="s">
        <v>157</v>
      </c>
      <c r="B1" s="115"/>
      <c r="C1" s="115"/>
      <c r="D1" s="115"/>
      <c r="E1" s="115"/>
      <c r="F1" s="116"/>
      <c r="G1" s="115"/>
      <c r="H1" s="115"/>
      <c r="I1" s="115"/>
      <c r="J1" s="115"/>
    </row>
    <row r="2" s="1" customFormat="1" customHeight="1" spans="1:10">
      <c r="A2" s="117" t="s">
        <v>1</v>
      </c>
      <c r="B2" s="19" t="s">
        <v>11</v>
      </c>
      <c r="C2" s="19" t="s">
        <v>12</v>
      </c>
      <c r="D2" s="19" t="s">
        <v>13</v>
      </c>
      <c r="E2" s="19" t="s">
        <v>158</v>
      </c>
      <c r="F2" s="118" t="s">
        <v>14</v>
      </c>
      <c r="G2" s="19" t="s">
        <v>15</v>
      </c>
      <c r="H2" s="19" t="s">
        <v>16</v>
      </c>
      <c r="I2" s="19" t="s">
        <v>159</v>
      </c>
      <c r="J2" s="19" t="s">
        <v>9</v>
      </c>
    </row>
    <row r="3" s="112" customFormat="1" customHeight="1" spans="1:10">
      <c r="A3" s="80">
        <v>1</v>
      </c>
      <c r="B3" s="8" t="s">
        <v>19</v>
      </c>
      <c r="C3" s="66" t="s">
        <v>20</v>
      </c>
      <c r="D3" s="66" t="s">
        <v>21</v>
      </c>
      <c r="E3" s="8" t="s">
        <v>160</v>
      </c>
      <c r="F3" s="9" t="s">
        <v>22</v>
      </c>
      <c r="G3" s="8">
        <v>28</v>
      </c>
      <c r="H3" s="8" t="s">
        <v>23</v>
      </c>
      <c r="I3" s="8">
        <v>300</v>
      </c>
      <c r="J3" s="21">
        <f>I3*G3</f>
        <v>8400</v>
      </c>
    </row>
    <row r="4" s="112" customFormat="1" customHeight="1" spans="1:10">
      <c r="A4" s="80">
        <v>2</v>
      </c>
      <c r="B4" s="8"/>
      <c r="C4" s="65"/>
      <c r="D4" s="65"/>
      <c r="E4" s="8" t="s">
        <v>160</v>
      </c>
      <c r="F4" s="9" t="s">
        <v>24</v>
      </c>
      <c r="G4" s="8">
        <v>28</v>
      </c>
      <c r="H4" s="8" t="s">
        <v>23</v>
      </c>
      <c r="I4" s="8">
        <v>450</v>
      </c>
      <c r="J4" s="21">
        <f>I4*G4</f>
        <v>12600</v>
      </c>
    </row>
    <row r="5" s="112" customFormat="1" customHeight="1" spans="1:10">
      <c r="A5" s="80">
        <v>3</v>
      </c>
      <c r="B5" s="8"/>
      <c r="C5" s="65"/>
      <c r="D5" s="65"/>
      <c r="E5" s="8" t="s">
        <v>35</v>
      </c>
      <c r="F5" s="9" t="s">
        <v>25</v>
      </c>
      <c r="G5" s="8">
        <v>28</v>
      </c>
      <c r="H5" s="8" t="s">
        <v>23</v>
      </c>
      <c r="I5" s="8">
        <v>350</v>
      </c>
      <c r="J5" s="21">
        <f>I5*G5</f>
        <v>9800</v>
      </c>
    </row>
    <row r="6" s="112" customFormat="1" customHeight="1" spans="1:10">
      <c r="A6" s="80">
        <v>4</v>
      </c>
      <c r="B6" s="8"/>
      <c r="C6" s="65"/>
      <c r="D6" s="72"/>
      <c r="E6" s="8" t="s">
        <v>160</v>
      </c>
      <c r="F6" s="9" t="s">
        <v>26</v>
      </c>
      <c r="G6" s="8">
        <v>1</v>
      </c>
      <c r="H6" s="8" t="s">
        <v>27</v>
      </c>
      <c r="I6" s="8">
        <v>500</v>
      </c>
      <c r="J6" s="21">
        <f>I6*G6</f>
        <v>500</v>
      </c>
    </row>
    <row r="7" s="112" customFormat="1" customHeight="1" spans="1:10">
      <c r="A7" s="80">
        <v>5</v>
      </c>
      <c r="B7" s="8"/>
      <c r="C7" s="65"/>
      <c r="D7" s="8" t="s">
        <v>28</v>
      </c>
      <c r="E7" s="8" t="s">
        <v>160</v>
      </c>
      <c r="F7" s="9" t="s">
        <v>29</v>
      </c>
      <c r="G7" s="8">
        <v>3</v>
      </c>
      <c r="H7" s="8" t="s">
        <v>30</v>
      </c>
      <c r="I7" s="8">
        <v>16800</v>
      </c>
      <c r="J7" s="21">
        <f>I7*G7</f>
        <v>50400</v>
      </c>
    </row>
    <row r="8" s="112" customFormat="1" customHeight="1" spans="1:10">
      <c r="A8" s="80">
        <v>6</v>
      </c>
      <c r="B8" s="8"/>
      <c r="C8" s="65"/>
      <c r="D8" s="8" t="s">
        <v>31</v>
      </c>
      <c r="E8" s="12" t="s">
        <v>161</v>
      </c>
      <c r="F8" s="9" t="s">
        <v>32</v>
      </c>
      <c r="G8" s="8">
        <v>44.03</v>
      </c>
      <c r="H8" s="8" t="s">
        <v>23</v>
      </c>
      <c r="I8" s="8">
        <v>6800</v>
      </c>
      <c r="J8" s="21">
        <f t="shared" ref="J8:J24" si="0">I8*G8</f>
        <v>299404</v>
      </c>
    </row>
    <row r="9" s="112" customFormat="1" customHeight="1" spans="1:10">
      <c r="A9" s="80">
        <v>7</v>
      </c>
      <c r="B9" s="8"/>
      <c r="C9" s="65"/>
      <c r="D9" s="8" t="s">
        <v>33</v>
      </c>
      <c r="E9" s="12" t="s">
        <v>162</v>
      </c>
      <c r="F9" s="9" t="s">
        <v>34</v>
      </c>
      <c r="G9" s="8">
        <v>2</v>
      </c>
      <c r="H9" s="8" t="s">
        <v>30</v>
      </c>
      <c r="I9" s="8">
        <v>6500</v>
      </c>
      <c r="J9" s="21">
        <f t="shared" si="0"/>
        <v>13000</v>
      </c>
    </row>
    <row r="10" s="112" customFormat="1" customHeight="1" spans="1:10">
      <c r="A10" s="80">
        <v>8</v>
      </c>
      <c r="B10" s="8"/>
      <c r="C10" s="65"/>
      <c r="D10" s="119" t="s">
        <v>35</v>
      </c>
      <c r="E10" s="8" t="s">
        <v>160</v>
      </c>
      <c r="F10" s="9" t="s">
        <v>36</v>
      </c>
      <c r="G10" s="8">
        <v>44.24</v>
      </c>
      <c r="H10" s="8" t="s">
        <v>23</v>
      </c>
      <c r="I10" s="8">
        <v>450</v>
      </c>
      <c r="J10" s="21">
        <f t="shared" si="0"/>
        <v>19908</v>
      </c>
    </row>
    <row r="11" s="112" customFormat="1" customHeight="1" spans="1:10">
      <c r="A11" s="80">
        <v>9</v>
      </c>
      <c r="B11" s="8"/>
      <c r="C11" s="8" t="s">
        <v>37</v>
      </c>
      <c r="D11" s="8" t="s">
        <v>38</v>
      </c>
      <c r="E11" s="8" t="s">
        <v>160</v>
      </c>
      <c r="F11" s="9" t="s">
        <v>39</v>
      </c>
      <c r="G11" s="8">
        <v>1</v>
      </c>
      <c r="H11" s="8" t="s">
        <v>30</v>
      </c>
      <c r="I11" s="8">
        <v>5800</v>
      </c>
      <c r="J11" s="21">
        <f t="shared" si="0"/>
        <v>5800</v>
      </c>
    </row>
    <row r="12" s="112" customFormat="1" customHeight="1" spans="1:10">
      <c r="A12" s="80">
        <v>10</v>
      </c>
      <c r="B12" s="8"/>
      <c r="C12" s="8"/>
      <c r="D12" s="72" t="s">
        <v>40</v>
      </c>
      <c r="E12" s="72" t="s">
        <v>160</v>
      </c>
      <c r="F12" s="9" t="s">
        <v>41</v>
      </c>
      <c r="G12" s="8">
        <v>1</v>
      </c>
      <c r="H12" s="8" t="s">
        <v>30</v>
      </c>
      <c r="I12" s="8">
        <v>650</v>
      </c>
      <c r="J12" s="21">
        <f t="shared" si="0"/>
        <v>650</v>
      </c>
    </row>
    <row r="13" s="3" customFormat="1" customHeight="1" spans="1:10">
      <c r="A13" s="80">
        <v>35</v>
      </c>
      <c r="B13" s="65"/>
      <c r="C13" s="65"/>
      <c r="D13" s="8" t="s">
        <v>42</v>
      </c>
      <c r="E13" s="8" t="s">
        <v>160</v>
      </c>
      <c r="F13" s="9" t="s">
        <v>43</v>
      </c>
      <c r="G13" s="8">
        <v>1</v>
      </c>
      <c r="H13" s="8" t="s">
        <v>27</v>
      </c>
      <c r="I13" s="8">
        <v>4500</v>
      </c>
      <c r="J13" s="21">
        <f t="shared" si="0"/>
        <v>4500</v>
      </c>
    </row>
    <row r="14" s="112" customFormat="1" customHeight="1" spans="1:10">
      <c r="A14" s="80"/>
      <c r="B14" s="65"/>
      <c r="C14" s="65"/>
      <c r="D14" s="8" t="s">
        <v>44</v>
      </c>
      <c r="E14" s="8" t="s">
        <v>160</v>
      </c>
      <c r="F14" s="9" t="s">
        <v>45</v>
      </c>
      <c r="G14" s="8">
        <v>1</v>
      </c>
      <c r="H14" s="8" t="s">
        <v>30</v>
      </c>
      <c r="I14" s="8">
        <v>1980</v>
      </c>
      <c r="J14" s="21">
        <f t="shared" si="0"/>
        <v>1980</v>
      </c>
    </row>
    <row r="15" s="112" customFormat="1" customHeight="1" spans="1:10">
      <c r="A15" s="80">
        <v>11</v>
      </c>
      <c r="B15" s="8"/>
      <c r="C15" s="65"/>
      <c r="D15" s="8" t="s">
        <v>28</v>
      </c>
      <c r="E15" s="8" t="s">
        <v>160</v>
      </c>
      <c r="F15" s="9" t="s">
        <v>46</v>
      </c>
      <c r="G15" s="8">
        <v>1</v>
      </c>
      <c r="H15" s="8" t="s">
        <v>30</v>
      </c>
      <c r="I15" s="8">
        <v>16800</v>
      </c>
      <c r="J15" s="21">
        <f t="shared" si="0"/>
        <v>16800</v>
      </c>
    </row>
    <row r="16" s="112" customFormat="1" customHeight="1" spans="1:10">
      <c r="A16" s="80">
        <v>12</v>
      </c>
      <c r="B16" s="8"/>
      <c r="C16" s="8"/>
      <c r="D16" s="8" t="s">
        <v>47</v>
      </c>
      <c r="E16" s="12" t="s">
        <v>161</v>
      </c>
      <c r="F16" s="9" t="s">
        <v>32</v>
      </c>
      <c r="G16" s="8">
        <v>21.21</v>
      </c>
      <c r="H16" s="8" t="s">
        <v>23</v>
      </c>
      <c r="I16" s="8">
        <v>5600</v>
      </c>
      <c r="J16" s="21">
        <f t="shared" si="0"/>
        <v>118776</v>
      </c>
    </row>
    <row r="17" s="112" customFormat="1" customHeight="1" spans="1:10">
      <c r="A17" s="80">
        <v>13</v>
      </c>
      <c r="B17" s="8"/>
      <c r="C17" s="8"/>
      <c r="D17" s="8" t="s">
        <v>33</v>
      </c>
      <c r="E17" s="12" t="s">
        <v>162</v>
      </c>
      <c r="F17" s="9" t="s">
        <v>34</v>
      </c>
      <c r="G17" s="8">
        <v>1</v>
      </c>
      <c r="H17" s="8" t="s">
        <v>27</v>
      </c>
      <c r="I17" s="8">
        <v>6500</v>
      </c>
      <c r="J17" s="21">
        <f t="shared" si="0"/>
        <v>6500</v>
      </c>
    </row>
    <row r="18" s="112" customFormat="1" customHeight="1" spans="1:10">
      <c r="A18" s="80">
        <v>14</v>
      </c>
      <c r="B18" s="8"/>
      <c r="C18" s="8"/>
      <c r="D18" s="120" t="s">
        <v>35</v>
      </c>
      <c r="E18" s="120" t="s">
        <v>160</v>
      </c>
      <c r="F18" s="9" t="s">
        <v>36</v>
      </c>
      <c r="G18" s="119">
        <v>21.21</v>
      </c>
      <c r="H18" s="8" t="s">
        <v>23</v>
      </c>
      <c r="I18" s="119">
        <v>380</v>
      </c>
      <c r="J18" s="21">
        <f t="shared" si="0"/>
        <v>8059.8</v>
      </c>
    </row>
    <row r="19" s="112" customFormat="1" customHeight="1" spans="1:10">
      <c r="A19" s="80">
        <v>15</v>
      </c>
      <c r="B19" s="8"/>
      <c r="C19" s="8"/>
      <c r="D19" s="8" t="s">
        <v>48</v>
      </c>
      <c r="E19" s="120" t="s">
        <v>160</v>
      </c>
      <c r="F19" s="9" t="s">
        <v>49</v>
      </c>
      <c r="G19" s="8">
        <v>18.6</v>
      </c>
      <c r="H19" s="8" t="s">
        <v>50</v>
      </c>
      <c r="I19" s="8">
        <v>380</v>
      </c>
      <c r="J19" s="21">
        <f t="shared" si="0"/>
        <v>7068</v>
      </c>
    </row>
    <row r="20" s="112" customFormat="1" customHeight="1" spans="1:10">
      <c r="A20" s="80">
        <v>16</v>
      </c>
      <c r="B20" s="66" t="s">
        <v>51</v>
      </c>
      <c r="C20" s="66" t="s">
        <v>52</v>
      </c>
      <c r="D20" s="8" t="s">
        <v>53</v>
      </c>
      <c r="E20" s="8" t="s">
        <v>163</v>
      </c>
      <c r="F20" s="9" t="s">
        <v>54</v>
      </c>
      <c r="G20" s="8">
        <v>31.5</v>
      </c>
      <c r="H20" s="8" t="s">
        <v>23</v>
      </c>
      <c r="I20" s="8">
        <v>4980</v>
      </c>
      <c r="J20" s="21">
        <f t="shared" si="0"/>
        <v>156870</v>
      </c>
    </row>
    <row r="21" s="112" customFormat="1" customHeight="1" spans="1:10">
      <c r="A21" s="80">
        <v>17</v>
      </c>
      <c r="B21" s="65"/>
      <c r="C21" s="65"/>
      <c r="D21" s="120" t="s">
        <v>55</v>
      </c>
      <c r="E21" s="120" t="s">
        <v>160</v>
      </c>
      <c r="F21" s="9" t="s">
        <v>56</v>
      </c>
      <c r="G21" s="120">
        <v>31.5</v>
      </c>
      <c r="H21" s="8" t="s">
        <v>23</v>
      </c>
      <c r="I21" s="8">
        <v>260</v>
      </c>
      <c r="J21" s="21">
        <f t="shared" si="0"/>
        <v>8190</v>
      </c>
    </row>
    <row r="22" s="112" customFormat="1" customHeight="1" spans="1:10">
      <c r="A22" s="80">
        <v>18</v>
      </c>
      <c r="B22" s="65"/>
      <c r="C22" s="65"/>
      <c r="D22" s="8" t="s">
        <v>28</v>
      </c>
      <c r="E22" s="8" t="s">
        <v>160</v>
      </c>
      <c r="F22" s="9" t="s">
        <v>29</v>
      </c>
      <c r="G22" s="8">
        <v>1</v>
      </c>
      <c r="H22" s="8" t="s">
        <v>30</v>
      </c>
      <c r="I22" s="8">
        <v>16800</v>
      </c>
      <c r="J22" s="21">
        <f t="shared" si="0"/>
        <v>16800</v>
      </c>
    </row>
    <row r="23" s="112" customFormat="1" customHeight="1" spans="1:10">
      <c r="A23" s="80">
        <v>19</v>
      </c>
      <c r="B23" s="65"/>
      <c r="C23" s="65"/>
      <c r="D23" s="8" t="s">
        <v>33</v>
      </c>
      <c r="E23" s="8" t="s">
        <v>164</v>
      </c>
      <c r="F23" s="9" t="s">
        <v>57</v>
      </c>
      <c r="G23" s="8">
        <v>1</v>
      </c>
      <c r="H23" s="8" t="s">
        <v>27</v>
      </c>
      <c r="I23" s="8">
        <v>4500</v>
      </c>
      <c r="J23" s="21">
        <f t="shared" si="0"/>
        <v>4500</v>
      </c>
    </row>
    <row r="24" s="112" customFormat="1" customHeight="1" spans="1:10">
      <c r="A24" s="80">
        <v>20</v>
      </c>
      <c r="B24" s="65"/>
      <c r="C24" s="65"/>
      <c r="D24" s="8" t="s">
        <v>58</v>
      </c>
      <c r="E24" s="8" t="s">
        <v>165</v>
      </c>
      <c r="F24" s="9" t="s">
        <v>59</v>
      </c>
      <c r="G24" s="8">
        <v>2</v>
      </c>
      <c r="H24" s="8" t="s">
        <v>60</v>
      </c>
      <c r="I24" s="8">
        <v>680</v>
      </c>
      <c r="J24" s="21">
        <f t="shared" si="0"/>
        <v>1360</v>
      </c>
    </row>
    <row r="25" s="112" customFormat="1" customHeight="1" spans="1:10">
      <c r="A25" s="80">
        <v>21</v>
      </c>
      <c r="B25" s="65"/>
      <c r="C25" s="72"/>
      <c r="D25" s="8" t="s">
        <v>61</v>
      </c>
      <c r="E25" s="8" t="s">
        <v>166</v>
      </c>
      <c r="F25" s="9" t="s">
        <v>62</v>
      </c>
      <c r="G25" s="8">
        <v>2</v>
      </c>
      <c r="H25" s="8" t="s">
        <v>27</v>
      </c>
      <c r="I25" s="8">
        <v>2000</v>
      </c>
      <c r="J25" s="21">
        <f t="shared" ref="J25:J41" si="1">I25*G25</f>
        <v>4000</v>
      </c>
    </row>
    <row r="26" s="112" customFormat="1" customHeight="1" spans="1:10">
      <c r="A26" s="80">
        <v>22</v>
      </c>
      <c r="B26" s="65"/>
      <c r="C26" s="65" t="s">
        <v>63</v>
      </c>
      <c r="D26" s="72" t="s">
        <v>64</v>
      </c>
      <c r="E26" s="72" t="s">
        <v>167</v>
      </c>
      <c r="F26" s="70" t="s">
        <v>65</v>
      </c>
      <c r="G26" s="72">
        <v>4</v>
      </c>
      <c r="H26" s="72" t="s">
        <v>66</v>
      </c>
      <c r="I26" s="72">
        <v>5200</v>
      </c>
      <c r="J26" s="121">
        <f t="shared" si="1"/>
        <v>20800</v>
      </c>
    </row>
    <row r="27" s="112" customFormat="1" customHeight="1" spans="1:10">
      <c r="A27" s="80">
        <v>23</v>
      </c>
      <c r="B27" s="65"/>
      <c r="C27" s="65"/>
      <c r="D27" s="8" t="s">
        <v>67</v>
      </c>
      <c r="E27" s="8" t="s">
        <v>160</v>
      </c>
      <c r="F27" s="9" t="s">
        <v>68</v>
      </c>
      <c r="G27" s="8">
        <v>1</v>
      </c>
      <c r="H27" s="8" t="s">
        <v>66</v>
      </c>
      <c r="I27" s="8">
        <v>8500</v>
      </c>
      <c r="J27" s="21">
        <f t="shared" si="1"/>
        <v>8500</v>
      </c>
    </row>
    <row r="28" s="112" customFormat="1" customHeight="1" spans="1:10">
      <c r="A28" s="80">
        <v>24</v>
      </c>
      <c r="B28" s="65"/>
      <c r="C28" s="65"/>
      <c r="D28" s="8" t="s">
        <v>69</v>
      </c>
      <c r="E28" s="8" t="s">
        <v>168</v>
      </c>
      <c r="F28" s="9" t="s">
        <v>70</v>
      </c>
      <c r="G28" s="8">
        <v>1</v>
      </c>
      <c r="H28" s="8" t="s">
        <v>66</v>
      </c>
      <c r="I28" s="8">
        <v>16800</v>
      </c>
      <c r="J28" s="21">
        <f t="shared" si="1"/>
        <v>16800</v>
      </c>
    </row>
    <row r="29" s="112" customFormat="1" customHeight="1" spans="1:10">
      <c r="A29" s="80">
        <v>25</v>
      </c>
      <c r="B29" s="65"/>
      <c r="C29" s="65"/>
      <c r="D29" s="8" t="s">
        <v>71</v>
      </c>
      <c r="E29" s="8" t="s">
        <v>38</v>
      </c>
      <c r="F29" s="9" t="s">
        <v>72</v>
      </c>
      <c r="G29" s="8">
        <v>1</v>
      </c>
      <c r="H29" s="8" t="s">
        <v>30</v>
      </c>
      <c r="I29" s="8">
        <v>4200</v>
      </c>
      <c r="J29" s="21">
        <f t="shared" si="1"/>
        <v>4200</v>
      </c>
    </row>
    <row r="30" s="112" customFormat="1" customHeight="1" spans="1:10">
      <c r="A30" s="80">
        <v>10</v>
      </c>
      <c r="B30" s="8"/>
      <c r="C30" s="65"/>
      <c r="D30" s="72" t="s">
        <v>40</v>
      </c>
      <c r="E30" s="72" t="s">
        <v>160</v>
      </c>
      <c r="F30" s="9" t="s">
        <v>73</v>
      </c>
      <c r="G30" s="8">
        <v>1</v>
      </c>
      <c r="H30" s="8" t="s">
        <v>30</v>
      </c>
      <c r="I30" s="8">
        <v>650</v>
      </c>
      <c r="J30" s="21">
        <f t="shared" si="1"/>
        <v>650</v>
      </c>
    </row>
    <row r="31" s="112" customFormat="1" customHeight="1" spans="1:10">
      <c r="A31" s="80">
        <v>26</v>
      </c>
      <c r="B31" s="65"/>
      <c r="C31" s="65"/>
      <c r="D31" s="8" t="s">
        <v>28</v>
      </c>
      <c r="E31" s="8" t="s">
        <v>160</v>
      </c>
      <c r="F31" s="9" t="s">
        <v>29</v>
      </c>
      <c r="G31" s="8">
        <v>1</v>
      </c>
      <c r="H31" s="8" t="s">
        <v>30</v>
      </c>
      <c r="I31" s="8">
        <v>16800</v>
      </c>
      <c r="J31" s="21">
        <f t="shared" si="1"/>
        <v>16800</v>
      </c>
    </row>
    <row r="32" s="112" customFormat="1" customHeight="1" spans="1:10">
      <c r="A32" s="80">
        <v>27</v>
      </c>
      <c r="B32" s="72"/>
      <c r="C32" s="72"/>
      <c r="D32" s="8" t="s">
        <v>74</v>
      </c>
      <c r="E32" s="8" t="s">
        <v>160</v>
      </c>
      <c r="F32" s="9" t="s">
        <v>75</v>
      </c>
      <c r="G32" s="8">
        <v>1</v>
      </c>
      <c r="H32" s="8" t="s">
        <v>76</v>
      </c>
      <c r="I32" s="8">
        <v>9500</v>
      </c>
      <c r="J32" s="21">
        <f t="shared" si="1"/>
        <v>9500</v>
      </c>
    </row>
    <row r="33" s="112" customFormat="1" customHeight="1" spans="1:10">
      <c r="A33" s="80">
        <v>28</v>
      </c>
      <c r="B33" s="66" t="s">
        <v>77</v>
      </c>
      <c r="C33" s="66" t="s">
        <v>78</v>
      </c>
      <c r="D33" s="8" t="s">
        <v>79</v>
      </c>
      <c r="E33" s="8" t="s">
        <v>169</v>
      </c>
      <c r="F33" s="9" t="s">
        <v>80</v>
      </c>
      <c r="G33" s="8">
        <v>1</v>
      </c>
      <c r="H33" s="8" t="s">
        <v>27</v>
      </c>
      <c r="I33" s="8">
        <v>3600</v>
      </c>
      <c r="J33" s="21">
        <f t="shared" si="1"/>
        <v>3600</v>
      </c>
    </row>
    <row r="34" s="112" customFormat="1" customHeight="1" spans="1:10">
      <c r="A34" s="80">
        <v>29</v>
      </c>
      <c r="B34" s="65"/>
      <c r="C34" s="65"/>
      <c r="D34" s="8" t="s">
        <v>81</v>
      </c>
      <c r="E34" s="8" t="s">
        <v>169</v>
      </c>
      <c r="F34" s="9" t="s">
        <v>82</v>
      </c>
      <c r="G34" s="8">
        <v>1</v>
      </c>
      <c r="H34" s="8" t="s">
        <v>27</v>
      </c>
      <c r="I34" s="8">
        <v>3500</v>
      </c>
      <c r="J34" s="21">
        <f t="shared" si="1"/>
        <v>3500</v>
      </c>
    </row>
    <row r="35" s="112" customFormat="1" customHeight="1" spans="1:10">
      <c r="A35" s="80">
        <v>30</v>
      </c>
      <c r="B35" s="65"/>
      <c r="C35" s="65"/>
      <c r="D35" s="8" t="s">
        <v>28</v>
      </c>
      <c r="E35" s="8" t="s">
        <v>160</v>
      </c>
      <c r="F35" s="9" t="s">
        <v>29</v>
      </c>
      <c r="G35" s="8">
        <v>1</v>
      </c>
      <c r="H35" s="8" t="s">
        <v>30</v>
      </c>
      <c r="I35" s="8">
        <v>16800</v>
      </c>
      <c r="J35" s="21">
        <f t="shared" si="1"/>
        <v>16800</v>
      </c>
    </row>
    <row r="36" s="112" customFormat="1" customHeight="1" spans="1:10">
      <c r="A36" s="80">
        <v>31</v>
      </c>
      <c r="B36" s="65"/>
      <c r="C36" s="66" t="s">
        <v>83</v>
      </c>
      <c r="D36" s="8" t="s">
        <v>38</v>
      </c>
      <c r="E36" s="8" t="s">
        <v>160</v>
      </c>
      <c r="F36" s="9" t="s">
        <v>84</v>
      </c>
      <c r="G36" s="8">
        <v>1</v>
      </c>
      <c r="H36" s="8" t="s">
        <v>30</v>
      </c>
      <c r="I36" s="8">
        <v>12800</v>
      </c>
      <c r="J36" s="21">
        <f t="shared" si="1"/>
        <v>12800</v>
      </c>
    </row>
    <row r="37" s="112" customFormat="1" customHeight="1" spans="1:10">
      <c r="A37" s="80">
        <v>32</v>
      </c>
      <c r="B37" s="65"/>
      <c r="C37" s="65"/>
      <c r="D37" s="8" t="s">
        <v>85</v>
      </c>
      <c r="E37" s="8" t="s">
        <v>160</v>
      </c>
      <c r="F37" s="11" t="s">
        <v>86</v>
      </c>
      <c r="G37" s="8">
        <v>1</v>
      </c>
      <c r="H37" s="8" t="s">
        <v>27</v>
      </c>
      <c r="I37" s="8">
        <v>32800</v>
      </c>
      <c r="J37" s="21">
        <f t="shared" si="1"/>
        <v>32800</v>
      </c>
    </row>
    <row r="38" s="112" customFormat="1" customHeight="1" spans="1:10">
      <c r="A38" s="80">
        <v>33</v>
      </c>
      <c r="B38" s="65"/>
      <c r="C38" s="65"/>
      <c r="D38" s="12" t="s">
        <v>87</v>
      </c>
      <c r="E38" s="12" t="s">
        <v>160</v>
      </c>
      <c r="F38" s="9" t="s">
        <v>88</v>
      </c>
      <c r="G38" s="8">
        <v>1</v>
      </c>
      <c r="H38" s="8" t="s">
        <v>27</v>
      </c>
      <c r="I38" s="8">
        <v>8500</v>
      </c>
      <c r="J38" s="21">
        <f t="shared" si="1"/>
        <v>8500</v>
      </c>
    </row>
    <row r="39" s="3" customFormat="1" customHeight="1" spans="1:10">
      <c r="A39" s="80">
        <v>34</v>
      </c>
      <c r="B39" s="65"/>
      <c r="C39" s="66" t="s">
        <v>89</v>
      </c>
      <c r="D39" s="8" t="s">
        <v>90</v>
      </c>
      <c r="E39" s="8" t="s">
        <v>160</v>
      </c>
      <c r="F39" s="9" t="s">
        <v>91</v>
      </c>
      <c r="G39" s="8">
        <v>1</v>
      </c>
      <c r="H39" s="8" t="s">
        <v>30</v>
      </c>
      <c r="I39" s="8">
        <v>19800</v>
      </c>
      <c r="J39" s="21">
        <f t="shared" si="1"/>
        <v>19800</v>
      </c>
    </row>
    <row r="40" s="3" customFormat="1" customHeight="1" spans="1:10">
      <c r="A40" s="80">
        <v>35</v>
      </c>
      <c r="B40" s="65"/>
      <c r="C40" s="65"/>
      <c r="D40" s="8" t="s">
        <v>92</v>
      </c>
      <c r="E40" s="8" t="s">
        <v>160</v>
      </c>
      <c r="F40" s="9" t="s">
        <v>93</v>
      </c>
      <c r="G40" s="8">
        <v>1</v>
      </c>
      <c r="H40" s="8" t="s">
        <v>27</v>
      </c>
      <c r="I40" s="8">
        <v>4500</v>
      </c>
      <c r="J40" s="21">
        <f t="shared" si="1"/>
        <v>4500</v>
      </c>
    </row>
    <row r="41" s="3" customFormat="1" customHeight="1" spans="1:10">
      <c r="A41" s="80">
        <v>36</v>
      </c>
      <c r="B41" s="65"/>
      <c r="C41" s="65"/>
      <c r="D41" s="12" t="s">
        <v>89</v>
      </c>
      <c r="E41" s="12" t="s">
        <v>146</v>
      </c>
      <c r="F41" s="9" t="s">
        <v>94</v>
      </c>
      <c r="G41" s="8">
        <v>1</v>
      </c>
      <c r="H41" s="8" t="s">
        <v>27</v>
      </c>
      <c r="I41" s="8">
        <v>3000</v>
      </c>
      <c r="J41" s="21">
        <f t="shared" si="1"/>
        <v>3000</v>
      </c>
    </row>
    <row r="42" s="112" customFormat="1" customHeight="1" spans="1:10">
      <c r="A42" s="80">
        <v>34</v>
      </c>
      <c r="B42" s="66" t="s">
        <v>95</v>
      </c>
      <c r="C42" s="8" t="s">
        <v>96</v>
      </c>
      <c r="D42" s="8" t="s">
        <v>97</v>
      </c>
      <c r="E42" s="12" t="s">
        <v>170</v>
      </c>
      <c r="F42" s="11" t="s">
        <v>98</v>
      </c>
      <c r="G42" s="8">
        <v>1</v>
      </c>
      <c r="H42" s="8" t="s">
        <v>30</v>
      </c>
      <c r="I42" s="8">
        <v>6800</v>
      </c>
      <c r="J42" s="21">
        <f t="shared" ref="J42:J62" si="2">I42*G42</f>
        <v>6800</v>
      </c>
    </row>
    <row r="43" s="112" customFormat="1" customHeight="1" spans="1:10">
      <c r="A43" s="80">
        <v>35</v>
      </c>
      <c r="B43" s="65"/>
      <c r="C43" s="8"/>
      <c r="D43" s="66" t="s">
        <v>99</v>
      </c>
      <c r="E43" s="66" t="s">
        <v>171</v>
      </c>
      <c r="F43" s="9" t="s">
        <v>100</v>
      </c>
      <c r="G43" s="8">
        <v>3</v>
      </c>
      <c r="H43" s="8" t="s">
        <v>30</v>
      </c>
      <c r="I43" s="8">
        <v>1800</v>
      </c>
      <c r="J43" s="21">
        <f t="shared" si="2"/>
        <v>5400</v>
      </c>
    </row>
    <row r="44" s="112" customFormat="1" customHeight="1" spans="1:10">
      <c r="A44" s="80">
        <v>36</v>
      </c>
      <c r="B44" s="65"/>
      <c r="C44" s="8"/>
      <c r="D44" s="8"/>
      <c r="E44" s="8" t="s">
        <v>172</v>
      </c>
      <c r="F44" s="9" t="s">
        <v>101</v>
      </c>
      <c r="G44" s="8">
        <v>1</v>
      </c>
      <c r="H44" s="8" t="s">
        <v>30</v>
      </c>
      <c r="I44" s="8">
        <v>850</v>
      </c>
      <c r="J44" s="21">
        <f t="shared" si="2"/>
        <v>850</v>
      </c>
    </row>
    <row r="45" s="112" customFormat="1" customHeight="1" spans="1:10">
      <c r="A45" s="80">
        <v>37</v>
      </c>
      <c r="B45" s="65"/>
      <c r="C45" s="8"/>
      <c r="D45" s="72"/>
      <c r="E45" s="72" t="s">
        <v>173</v>
      </c>
      <c r="F45" s="9" t="s">
        <v>102</v>
      </c>
      <c r="G45" s="8">
        <v>1</v>
      </c>
      <c r="H45" s="8" t="s">
        <v>30</v>
      </c>
      <c r="I45" s="8">
        <v>4500</v>
      </c>
      <c r="J45" s="21">
        <f t="shared" si="2"/>
        <v>4500</v>
      </c>
    </row>
    <row r="46" s="112" customFormat="1" customHeight="1" spans="1:10">
      <c r="A46" s="80">
        <v>38</v>
      </c>
      <c r="B46" s="65"/>
      <c r="C46" s="8"/>
      <c r="D46" s="72" t="s">
        <v>103</v>
      </c>
      <c r="E46" s="72" t="s">
        <v>174</v>
      </c>
      <c r="F46" s="9" t="s">
        <v>104</v>
      </c>
      <c r="G46" s="8">
        <v>1</v>
      </c>
      <c r="H46" s="8" t="s">
        <v>30</v>
      </c>
      <c r="I46" s="8">
        <v>980</v>
      </c>
      <c r="J46" s="21">
        <f t="shared" si="2"/>
        <v>980</v>
      </c>
    </row>
    <row r="47" s="112" customFormat="1" customHeight="1" spans="1:10">
      <c r="A47" s="80">
        <v>39</v>
      </c>
      <c r="B47" s="65"/>
      <c r="C47" s="8"/>
      <c r="D47" s="72" t="s">
        <v>105</v>
      </c>
      <c r="E47" s="72" t="s">
        <v>175</v>
      </c>
      <c r="F47" s="9" t="s">
        <v>106</v>
      </c>
      <c r="G47" s="8">
        <v>1</v>
      </c>
      <c r="H47" s="8" t="s">
        <v>30</v>
      </c>
      <c r="I47" s="8">
        <v>1500</v>
      </c>
      <c r="J47" s="21">
        <f t="shared" si="2"/>
        <v>1500</v>
      </c>
    </row>
    <row r="48" s="112" customFormat="1" customHeight="1" spans="1:10">
      <c r="A48" s="80">
        <v>40</v>
      </c>
      <c r="B48" s="65"/>
      <c r="C48" s="8"/>
      <c r="D48" s="8" t="s">
        <v>107</v>
      </c>
      <c r="E48" s="8" t="s">
        <v>176</v>
      </c>
      <c r="F48" s="9" t="s">
        <v>108</v>
      </c>
      <c r="G48" s="8">
        <v>2</v>
      </c>
      <c r="H48" s="8" t="s">
        <v>30</v>
      </c>
      <c r="I48" s="8">
        <v>2500</v>
      </c>
      <c r="J48" s="21">
        <f t="shared" si="2"/>
        <v>5000</v>
      </c>
    </row>
    <row r="49" s="112" customFormat="1" customHeight="1" spans="1:10">
      <c r="A49" s="80">
        <v>41</v>
      </c>
      <c r="B49" s="66" t="s">
        <v>109</v>
      </c>
      <c r="C49" s="8" t="s">
        <v>110</v>
      </c>
      <c r="D49" s="8" t="s">
        <v>28</v>
      </c>
      <c r="E49" s="8" t="s">
        <v>160</v>
      </c>
      <c r="F49" s="9" t="s">
        <v>29</v>
      </c>
      <c r="G49" s="8">
        <v>1</v>
      </c>
      <c r="H49" s="8" t="s">
        <v>30</v>
      </c>
      <c r="I49" s="8">
        <v>12800</v>
      </c>
      <c r="J49" s="21">
        <f t="shared" si="2"/>
        <v>12800</v>
      </c>
    </row>
    <row r="50" s="112" customFormat="1" customHeight="1" spans="1:10">
      <c r="A50" s="80">
        <v>42</v>
      </c>
      <c r="B50" s="65"/>
      <c r="C50" s="8"/>
      <c r="D50" s="8" t="s">
        <v>111</v>
      </c>
      <c r="E50" s="8" t="s">
        <v>158</v>
      </c>
      <c r="F50" s="9" t="s">
        <v>112</v>
      </c>
      <c r="G50" s="8">
        <v>1</v>
      </c>
      <c r="H50" s="8" t="s">
        <v>76</v>
      </c>
      <c r="I50" s="8">
        <v>1280</v>
      </c>
      <c r="J50" s="21">
        <f t="shared" si="2"/>
        <v>1280</v>
      </c>
    </row>
    <row r="51" s="112" customFormat="1" customHeight="1" spans="1:10">
      <c r="A51" s="80">
        <v>43</v>
      </c>
      <c r="B51" s="65"/>
      <c r="C51" s="8"/>
      <c r="D51" s="8" t="s">
        <v>113</v>
      </c>
      <c r="E51" s="8" t="s">
        <v>177</v>
      </c>
      <c r="F51" s="9" t="s">
        <v>114</v>
      </c>
      <c r="G51" s="8">
        <v>20</v>
      </c>
      <c r="H51" s="8" t="s">
        <v>76</v>
      </c>
      <c r="I51" s="8">
        <v>1680</v>
      </c>
      <c r="J51" s="21">
        <f t="shared" si="2"/>
        <v>33600</v>
      </c>
    </row>
    <row r="52" s="112" customFormat="1" customHeight="1" spans="1:10">
      <c r="A52" s="80">
        <v>44</v>
      </c>
      <c r="B52" s="65"/>
      <c r="C52" s="8"/>
      <c r="D52" s="8" t="s">
        <v>115</v>
      </c>
      <c r="E52" s="8" t="s">
        <v>178</v>
      </c>
      <c r="F52" s="9" t="s">
        <v>116</v>
      </c>
      <c r="G52" s="8">
        <v>12</v>
      </c>
      <c r="H52" s="8" t="s">
        <v>76</v>
      </c>
      <c r="I52" s="8">
        <v>1480</v>
      </c>
      <c r="J52" s="21">
        <f t="shared" si="2"/>
        <v>17760</v>
      </c>
    </row>
    <row r="53" s="112" customFormat="1" customHeight="1" spans="1:10">
      <c r="A53" s="80">
        <v>45</v>
      </c>
      <c r="B53" s="65"/>
      <c r="C53" s="8"/>
      <c r="D53" s="8" t="s">
        <v>117</v>
      </c>
      <c r="E53" s="8" t="s">
        <v>179</v>
      </c>
      <c r="F53" s="9" t="s">
        <v>118</v>
      </c>
      <c r="G53" s="8">
        <v>1</v>
      </c>
      <c r="H53" s="8" t="s">
        <v>30</v>
      </c>
      <c r="I53" s="8">
        <v>5200</v>
      </c>
      <c r="J53" s="21">
        <f t="shared" si="2"/>
        <v>5200</v>
      </c>
    </row>
    <row r="54" s="112" customFormat="1" customHeight="1" spans="1:10">
      <c r="A54" s="80">
        <v>46</v>
      </c>
      <c r="B54" s="65"/>
      <c r="C54" s="8"/>
      <c r="D54" s="8" t="s">
        <v>119</v>
      </c>
      <c r="E54" s="8" t="s">
        <v>180</v>
      </c>
      <c r="F54" s="9" t="s">
        <v>120</v>
      </c>
      <c r="G54" s="8">
        <v>1</v>
      </c>
      <c r="H54" s="8" t="s">
        <v>30</v>
      </c>
      <c r="I54" s="8">
        <v>4800</v>
      </c>
      <c r="J54" s="21">
        <f t="shared" si="2"/>
        <v>4800</v>
      </c>
    </row>
    <row r="55" s="112" customFormat="1" customHeight="1" spans="1:10">
      <c r="A55" s="80">
        <v>47</v>
      </c>
      <c r="B55" s="65"/>
      <c r="C55" s="8"/>
      <c r="D55" s="8" t="s">
        <v>121</v>
      </c>
      <c r="E55" s="8" t="s">
        <v>181</v>
      </c>
      <c r="F55" s="9" t="s">
        <v>122</v>
      </c>
      <c r="G55" s="8">
        <v>1</v>
      </c>
      <c r="H55" s="8" t="s">
        <v>30</v>
      </c>
      <c r="I55" s="8">
        <v>4800</v>
      </c>
      <c r="J55" s="21">
        <f t="shared" si="2"/>
        <v>4800</v>
      </c>
    </row>
    <row r="56" s="112" customFormat="1" customHeight="1" spans="1:10">
      <c r="A56" s="80">
        <v>48</v>
      </c>
      <c r="B56" s="65"/>
      <c r="C56" s="8"/>
      <c r="D56" s="8" t="s">
        <v>123</v>
      </c>
      <c r="E56" s="8" t="s">
        <v>181</v>
      </c>
      <c r="F56" s="9" t="s">
        <v>124</v>
      </c>
      <c r="G56" s="8">
        <v>1</v>
      </c>
      <c r="H56" s="8" t="s">
        <v>30</v>
      </c>
      <c r="I56" s="8">
        <v>4800</v>
      </c>
      <c r="J56" s="21">
        <f t="shared" si="2"/>
        <v>4800</v>
      </c>
    </row>
    <row r="57" s="112" customFormat="1" customHeight="1" spans="1:10">
      <c r="A57" s="80">
        <v>49</v>
      </c>
      <c r="B57" s="65"/>
      <c r="C57" s="8"/>
      <c r="D57" s="8" t="s">
        <v>125</v>
      </c>
      <c r="E57" s="8" t="s">
        <v>182</v>
      </c>
      <c r="F57" s="9" t="s">
        <v>126</v>
      </c>
      <c r="G57" s="8">
        <v>2</v>
      </c>
      <c r="H57" s="8" t="s">
        <v>60</v>
      </c>
      <c r="I57" s="8">
        <v>1800</v>
      </c>
      <c r="J57" s="21">
        <f t="shared" si="2"/>
        <v>3600</v>
      </c>
    </row>
    <row r="58" s="112" customFormat="1" customHeight="1" spans="1:10">
      <c r="A58" s="80">
        <v>50</v>
      </c>
      <c r="B58" s="65"/>
      <c r="C58" s="8"/>
      <c r="D58" s="8" t="s">
        <v>127</v>
      </c>
      <c r="E58" s="8" t="s">
        <v>182</v>
      </c>
      <c r="F58" s="9" t="s">
        <v>128</v>
      </c>
      <c r="G58" s="8">
        <v>2</v>
      </c>
      <c r="H58" s="8" t="s">
        <v>60</v>
      </c>
      <c r="I58" s="8">
        <v>1400</v>
      </c>
      <c r="J58" s="21">
        <f t="shared" si="2"/>
        <v>2800</v>
      </c>
    </row>
    <row r="59" s="112" customFormat="1" customHeight="1" spans="1:10">
      <c r="A59" s="80">
        <v>51</v>
      </c>
      <c r="B59" s="65"/>
      <c r="C59" s="8"/>
      <c r="D59" s="8" t="s">
        <v>129</v>
      </c>
      <c r="E59" s="12" t="s">
        <v>183</v>
      </c>
      <c r="F59" s="9" t="s">
        <v>130</v>
      </c>
      <c r="G59" s="8">
        <v>1</v>
      </c>
      <c r="H59" s="8" t="s">
        <v>30</v>
      </c>
      <c r="I59" s="8">
        <v>4850</v>
      </c>
      <c r="J59" s="21">
        <f t="shared" si="2"/>
        <v>4850</v>
      </c>
    </row>
    <row r="60" s="112" customFormat="1" customHeight="1" spans="1:10">
      <c r="A60" s="80">
        <v>52</v>
      </c>
      <c r="B60" s="65"/>
      <c r="C60" s="8"/>
      <c r="D60" s="8" t="s">
        <v>131</v>
      </c>
      <c r="E60" s="12" t="s">
        <v>184</v>
      </c>
      <c r="F60" s="9" t="s">
        <v>132</v>
      </c>
      <c r="G60" s="8">
        <v>1</v>
      </c>
      <c r="H60" s="8" t="s">
        <v>30</v>
      </c>
      <c r="I60" s="8">
        <v>29800</v>
      </c>
      <c r="J60" s="21">
        <f t="shared" si="2"/>
        <v>29800</v>
      </c>
    </row>
    <row r="61" s="112" customFormat="1" customHeight="1" spans="1:10">
      <c r="A61" s="80"/>
      <c r="B61" s="65"/>
      <c r="C61" s="8"/>
      <c r="D61" s="8" t="s">
        <v>133</v>
      </c>
      <c r="E61" s="12" t="s">
        <v>185</v>
      </c>
      <c r="F61" s="9" t="s">
        <v>134</v>
      </c>
      <c r="G61" s="8">
        <v>1</v>
      </c>
      <c r="H61" s="8" t="s">
        <v>76</v>
      </c>
      <c r="I61" s="8">
        <v>3600</v>
      </c>
      <c r="J61" s="21">
        <f t="shared" si="2"/>
        <v>3600</v>
      </c>
    </row>
    <row r="62" s="112" customFormat="1" customHeight="1" spans="1:10">
      <c r="A62" s="80">
        <v>53</v>
      </c>
      <c r="B62" s="72"/>
      <c r="C62" s="8"/>
      <c r="D62" s="8" t="s">
        <v>135</v>
      </c>
      <c r="E62" s="8" t="s">
        <v>186</v>
      </c>
      <c r="F62" s="9" t="s">
        <v>136</v>
      </c>
      <c r="G62" s="8">
        <v>1</v>
      </c>
      <c r="H62" s="8" t="s">
        <v>76</v>
      </c>
      <c r="I62" s="8">
        <v>280</v>
      </c>
      <c r="J62" s="21">
        <f t="shared" si="2"/>
        <v>280</v>
      </c>
    </row>
    <row r="63" s="112" customFormat="1" customHeight="1" spans="1:10">
      <c r="A63" s="80">
        <v>54</v>
      </c>
      <c r="B63" s="66"/>
      <c r="C63" s="66" t="s">
        <v>95</v>
      </c>
      <c r="D63" s="66" t="s">
        <v>95</v>
      </c>
      <c r="E63" s="8" t="s">
        <v>187</v>
      </c>
      <c r="F63" s="9" t="s">
        <v>137</v>
      </c>
      <c r="G63" s="8">
        <v>16</v>
      </c>
      <c r="H63" s="8" t="s">
        <v>138</v>
      </c>
      <c r="I63" s="8">
        <v>680</v>
      </c>
      <c r="J63" s="21">
        <f t="shared" ref="J63:J72" si="3">I63*G63</f>
        <v>10880</v>
      </c>
    </row>
    <row r="64" s="112" customFormat="1" customHeight="1" spans="1:10">
      <c r="A64" s="80">
        <v>55</v>
      </c>
      <c r="B64" s="65"/>
      <c r="C64" s="65"/>
      <c r="D64" s="65"/>
      <c r="E64" s="8" t="s">
        <v>188</v>
      </c>
      <c r="F64" s="9" t="s">
        <v>139</v>
      </c>
      <c r="G64" s="8">
        <v>1</v>
      </c>
      <c r="H64" s="8" t="s">
        <v>30</v>
      </c>
      <c r="I64" s="8">
        <v>118000</v>
      </c>
      <c r="J64" s="21">
        <f t="shared" si="3"/>
        <v>118000</v>
      </c>
    </row>
    <row r="65" s="112" customFormat="1" ht="66.95" customHeight="1" spans="1:10">
      <c r="A65" s="80">
        <v>56</v>
      </c>
      <c r="B65" s="65"/>
      <c r="C65" s="65"/>
      <c r="D65" s="65"/>
      <c r="E65" s="8" t="s">
        <v>189</v>
      </c>
      <c r="F65" s="9" t="s">
        <v>140</v>
      </c>
      <c r="G65" s="8">
        <v>1</v>
      </c>
      <c r="H65" s="8" t="s">
        <v>30</v>
      </c>
      <c r="I65" s="8">
        <v>108000</v>
      </c>
      <c r="J65" s="21">
        <f t="shared" si="3"/>
        <v>108000</v>
      </c>
    </row>
    <row r="66" s="112" customFormat="1" customHeight="1" spans="1:10">
      <c r="A66" s="80">
        <v>57</v>
      </c>
      <c r="B66" s="72"/>
      <c r="C66" s="72"/>
      <c r="D66" s="72"/>
      <c r="E66" s="8" t="s">
        <v>190</v>
      </c>
      <c r="F66" s="9" t="s">
        <v>141</v>
      </c>
      <c r="G66" s="8">
        <v>1</v>
      </c>
      <c r="H66" s="8" t="s">
        <v>27</v>
      </c>
      <c r="I66" s="8">
        <v>2500</v>
      </c>
      <c r="J66" s="21">
        <f t="shared" si="3"/>
        <v>2500</v>
      </c>
    </row>
    <row r="67" s="112" customFormat="1" customHeight="1" spans="1:10">
      <c r="A67" s="59">
        <v>58</v>
      </c>
      <c r="B67" s="65" t="s">
        <v>142</v>
      </c>
      <c r="C67" s="64" t="s">
        <v>143</v>
      </c>
      <c r="D67" s="72" t="s">
        <v>144</v>
      </c>
      <c r="E67" s="8" t="s">
        <v>190</v>
      </c>
      <c r="F67" s="9" t="s">
        <v>145</v>
      </c>
      <c r="G67" s="8">
        <v>6</v>
      </c>
      <c r="H67" s="8" t="s">
        <v>27</v>
      </c>
      <c r="I67" s="8">
        <v>85</v>
      </c>
      <c r="J67" s="21">
        <f t="shared" si="3"/>
        <v>510</v>
      </c>
    </row>
    <row r="68" s="3" customFormat="1" customHeight="1" spans="1:10">
      <c r="A68" s="75"/>
      <c r="B68" s="65"/>
      <c r="C68" s="65"/>
      <c r="D68" s="72" t="s">
        <v>146</v>
      </c>
      <c r="E68" s="8" t="s">
        <v>191</v>
      </c>
      <c r="F68" s="9" t="s">
        <v>147</v>
      </c>
      <c r="G68" s="8">
        <v>1</v>
      </c>
      <c r="H68" s="8" t="s">
        <v>27</v>
      </c>
      <c r="I68" s="8">
        <v>8000</v>
      </c>
      <c r="J68" s="21">
        <f t="shared" si="3"/>
        <v>8000</v>
      </c>
    </row>
    <row r="69" s="112" customFormat="1" customHeight="1" spans="1:10">
      <c r="A69" s="75"/>
      <c r="B69" s="65"/>
      <c r="C69" s="65"/>
      <c r="D69" s="72" t="s">
        <v>148</v>
      </c>
      <c r="E69" s="8" t="s">
        <v>192</v>
      </c>
      <c r="F69" s="9" t="s">
        <v>149</v>
      </c>
      <c r="G69" s="8">
        <v>2</v>
      </c>
      <c r="H69" s="8" t="s">
        <v>76</v>
      </c>
      <c r="I69" s="8">
        <v>4800</v>
      </c>
      <c r="J69" s="21">
        <f t="shared" si="3"/>
        <v>9600</v>
      </c>
    </row>
    <row r="70" s="112" customFormat="1" customHeight="1" spans="1:10">
      <c r="A70" s="75"/>
      <c r="B70" s="65"/>
      <c r="C70" s="65"/>
      <c r="D70" s="72" t="s">
        <v>148</v>
      </c>
      <c r="E70" s="8" t="s">
        <v>192</v>
      </c>
      <c r="F70" s="9" t="s">
        <v>150</v>
      </c>
      <c r="G70" s="8">
        <v>2</v>
      </c>
      <c r="H70" s="8" t="s">
        <v>76</v>
      </c>
      <c r="I70" s="8">
        <v>5800</v>
      </c>
      <c r="J70" s="21">
        <f t="shared" si="3"/>
        <v>11600</v>
      </c>
    </row>
    <row r="71" s="112" customFormat="1" customHeight="1" spans="1:10">
      <c r="A71" s="75"/>
      <c r="B71" s="65"/>
      <c r="C71" s="65"/>
      <c r="D71" s="72" t="s">
        <v>151</v>
      </c>
      <c r="E71" s="8" t="s">
        <v>160</v>
      </c>
      <c r="F71" s="9" t="s">
        <v>152</v>
      </c>
      <c r="G71" s="8">
        <v>2</v>
      </c>
      <c r="H71" s="8" t="s">
        <v>27</v>
      </c>
      <c r="I71" s="8">
        <v>260</v>
      </c>
      <c r="J71" s="21">
        <f t="shared" si="3"/>
        <v>520</v>
      </c>
    </row>
    <row r="72" s="112" customFormat="1" customHeight="1" spans="1:10">
      <c r="A72" s="67"/>
      <c r="B72" s="72"/>
      <c r="C72" s="72"/>
      <c r="D72" s="8" t="s">
        <v>153</v>
      </c>
      <c r="E72" s="8" t="s">
        <v>193</v>
      </c>
      <c r="F72" s="9" t="s">
        <v>154</v>
      </c>
      <c r="G72" s="8">
        <v>1</v>
      </c>
      <c r="H72" s="8" t="s">
        <v>27</v>
      </c>
      <c r="I72" s="8">
        <v>15000</v>
      </c>
      <c r="J72" s="21">
        <f t="shared" si="3"/>
        <v>15000</v>
      </c>
    </row>
    <row r="73" s="112" customFormat="1" customHeight="1" spans="1:10">
      <c r="A73" s="122" t="s">
        <v>155</v>
      </c>
      <c r="B73" s="123"/>
      <c r="C73" s="123"/>
      <c r="D73" s="123"/>
      <c r="E73" s="123"/>
      <c r="F73" s="124"/>
      <c r="G73" s="123"/>
      <c r="H73" s="123"/>
      <c r="I73" s="63"/>
      <c r="J73" s="126">
        <f>SUM(J3:J72)</f>
        <v>1398025.8</v>
      </c>
    </row>
    <row r="74" s="112" customFormat="1" customHeight="1" spans="1:10">
      <c r="A74" s="122" t="s">
        <v>194</v>
      </c>
      <c r="B74" s="123"/>
      <c r="C74" s="123"/>
      <c r="D74" s="123"/>
      <c r="E74" s="123"/>
      <c r="F74" s="124"/>
      <c r="G74" s="123"/>
      <c r="H74" s="63"/>
      <c r="I74" s="14">
        <v>0.08</v>
      </c>
      <c r="J74" s="126">
        <f>J73*I74</f>
        <v>111842.064</v>
      </c>
    </row>
    <row r="75" s="112" customFormat="1" customHeight="1" spans="1:10">
      <c r="A75" s="105" t="s">
        <v>9</v>
      </c>
      <c r="B75" s="109"/>
      <c r="C75" s="109"/>
      <c r="D75" s="109"/>
      <c r="E75" s="109"/>
      <c r="F75" s="125"/>
      <c r="G75" s="109"/>
      <c r="H75" s="109"/>
      <c r="I75" s="109"/>
      <c r="J75" s="127">
        <f>SUM(J73:J74)</f>
        <v>1509867.864</v>
      </c>
    </row>
    <row r="76" customHeight="1" spans="1:10">
      <c r="A76" s="16"/>
      <c r="B76" s="16"/>
      <c r="C76" s="16"/>
      <c r="D76" s="16"/>
      <c r="E76" s="16"/>
      <c r="F76" s="24"/>
      <c r="G76" s="16"/>
      <c r="H76" s="16"/>
      <c r="I76" s="16"/>
      <c r="J76" s="128"/>
    </row>
  </sheetData>
  <mergeCells count="27">
    <mergeCell ref="A1:J1"/>
    <mergeCell ref="A73:I73"/>
    <mergeCell ref="A74:H74"/>
    <mergeCell ref="A75:I75"/>
    <mergeCell ref="A76:J76"/>
    <mergeCell ref="A67:A72"/>
    <mergeCell ref="B3:B19"/>
    <mergeCell ref="B20:B32"/>
    <mergeCell ref="B33:B38"/>
    <mergeCell ref="B42:B48"/>
    <mergeCell ref="B49:B62"/>
    <mergeCell ref="B63:B66"/>
    <mergeCell ref="B67:B72"/>
    <mergeCell ref="C3:C10"/>
    <mergeCell ref="C11:C19"/>
    <mergeCell ref="C20:C25"/>
    <mergeCell ref="C26:C32"/>
    <mergeCell ref="C33:C35"/>
    <mergeCell ref="C36:C38"/>
    <mergeCell ref="C39:C41"/>
    <mergeCell ref="C42:C48"/>
    <mergeCell ref="C49:C62"/>
    <mergeCell ref="C63:C66"/>
    <mergeCell ref="C67:C72"/>
    <mergeCell ref="D3:D6"/>
    <mergeCell ref="D43:D45"/>
    <mergeCell ref="D63:D66"/>
  </mergeCells>
  <pageMargins left="0.509027777777778" right="0.349305555555556" top="0.46875" bottom="0.349305555555556" header="0.509027777777778" footer="0.238888888888889"/>
  <pageSetup paperSize="9" scale="75"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9"/>
  <sheetViews>
    <sheetView zoomScale="85" zoomScaleNormal="85" topLeftCell="E1" workbookViewId="0">
      <selection activeCell="J2" sqref="J2"/>
    </sheetView>
  </sheetViews>
  <sheetFormatPr defaultColWidth="9" defaultRowHeight="14.25"/>
  <cols>
    <col min="1" max="1" width="6.93333333333333" style="51" customWidth="1"/>
    <col min="2" max="2" width="4.41666666666667" style="51" customWidth="1"/>
    <col min="3" max="3" width="23.125" style="51" customWidth="1"/>
    <col min="4" max="4" width="38.75" style="51" customWidth="1"/>
    <col min="5" max="5" width="41.025" style="51" customWidth="1"/>
    <col min="6" max="6" width="35.4416666666667" style="52" customWidth="1"/>
    <col min="7" max="7" width="6.8" style="3" customWidth="1"/>
    <col min="8" max="8" width="7.91666666666667" style="3" customWidth="1"/>
    <col min="9" max="9" width="13.875" style="3" customWidth="1"/>
    <col min="10" max="10" width="21.625" style="53" customWidth="1"/>
    <col min="11" max="11" width="25.4333333333333" style="51" customWidth="1"/>
    <col min="12" max="16384" width="9" style="51"/>
  </cols>
  <sheetData>
    <row r="1" s="51" customFormat="1" ht="33.95" customHeight="1" spans="1:11">
      <c r="A1" s="54" t="s">
        <v>195</v>
      </c>
      <c r="B1" s="54"/>
      <c r="C1" s="54"/>
      <c r="D1" s="54"/>
      <c r="E1" s="54"/>
      <c r="F1" s="54"/>
      <c r="G1" s="54"/>
      <c r="H1" s="54"/>
      <c r="I1" s="95"/>
      <c r="J1" s="95"/>
      <c r="K1" s="54"/>
    </row>
    <row r="2" s="3" customFormat="1" ht="39.95" customHeight="1" spans="1:11">
      <c r="A2" s="55" t="s">
        <v>1</v>
      </c>
      <c r="B2" s="56" t="s">
        <v>11</v>
      </c>
      <c r="C2" s="56" t="s">
        <v>196</v>
      </c>
      <c r="D2" s="56" t="s">
        <v>197</v>
      </c>
      <c r="E2" s="56" t="s">
        <v>198</v>
      </c>
      <c r="F2" s="57" t="s">
        <v>14</v>
      </c>
      <c r="G2" s="58" t="s">
        <v>199</v>
      </c>
      <c r="H2" s="58" t="s">
        <v>16</v>
      </c>
      <c r="I2" s="8" t="s">
        <v>17</v>
      </c>
      <c r="J2" s="96" t="s">
        <v>18</v>
      </c>
      <c r="K2" s="23" t="s">
        <v>4</v>
      </c>
    </row>
    <row r="3" s="3" customFormat="1" ht="43" customHeight="1" spans="1:11">
      <c r="A3" s="59">
        <v>1</v>
      </c>
      <c r="B3" s="60" t="s">
        <v>19</v>
      </c>
      <c r="C3" s="61" t="s">
        <v>200</v>
      </c>
      <c r="D3" s="62" t="s">
        <v>201</v>
      </c>
      <c r="E3" s="63" t="s">
        <v>202</v>
      </c>
      <c r="F3" s="64" t="s">
        <v>203</v>
      </c>
      <c r="G3" s="65">
        <v>9</v>
      </c>
      <c r="H3" s="66" t="s">
        <v>76</v>
      </c>
      <c r="I3" s="8">
        <v>152.6</v>
      </c>
      <c r="J3" s="96">
        <f>G3*I3</f>
        <v>1373.4</v>
      </c>
      <c r="K3" s="12"/>
    </row>
    <row r="4" s="3" customFormat="1" ht="46" customHeight="1" spans="1:11">
      <c r="A4" s="67"/>
      <c r="B4" s="68"/>
      <c r="C4" s="69"/>
      <c r="D4" s="70"/>
      <c r="E4" s="63" t="s">
        <v>204</v>
      </c>
      <c r="F4" s="71"/>
      <c r="G4" s="72"/>
      <c r="H4" s="72"/>
      <c r="I4" s="8"/>
      <c r="J4" s="96"/>
      <c r="K4" s="12"/>
    </row>
    <row r="5" s="3" customFormat="1" ht="43" customHeight="1" spans="1:11">
      <c r="A5" s="59">
        <v>2</v>
      </c>
      <c r="B5" s="68"/>
      <c r="C5" s="73"/>
      <c r="D5" s="74" t="s">
        <v>205</v>
      </c>
      <c r="E5" s="63" t="s">
        <v>202</v>
      </c>
      <c r="F5" s="64" t="s">
        <v>206</v>
      </c>
      <c r="G5" s="65">
        <v>12</v>
      </c>
      <c r="H5" s="66" t="s">
        <v>76</v>
      </c>
      <c r="I5" s="8">
        <v>116.2</v>
      </c>
      <c r="J5" s="96">
        <f>G5*I5</f>
        <v>1394.4</v>
      </c>
      <c r="K5" s="12"/>
    </row>
    <row r="6" s="3" customFormat="1" ht="49" customHeight="1" spans="1:11">
      <c r="A6" s="75"/>
      <c r="B6" s="68"/>
      <c r="C6" s="73"/>
      <c r="D6" s="76"/>
      <c r="E6" s="63" t="s">
        <v>204</v>
      </c>
      <c r="F6" s="71"/>
      <c r="G6" s="72"/>
      <c r="H6" s="72"/>
      <c r="I6" s="8"/>
      <c r="J6" s="96"/>
      <c r="K6" s="12"/>
    </row>
    <row r="7" s="3" customFormat="1" ht="43" customHeight="1" spans="1:11">
      <c r="A7" s="59">
        <v>3</v>
      </c>
      <c r="B7" s="68"/>
      <c r="C7" s="77" t="s">
        <v>207</v>
      </c>
      <c r="D7" s="9" t="s">
        <v>208</v>
      </c>
      <c r="E7" s="8" t="s">
        <v>202</v>
      </c>
      <c r="F7" s="78" t="s">
        <v>209</v>
      </c>
      <c r="G7" s="66">
        <v>9</v>
      </c>
      <c r="H7" s="66" t="s">
        <v>76</v>
      </c>
      <c r="I7" s="8">
        <v>217.44</v>
      </c>
      <c r="J7" s="96">
        <f>G7*I7</f>
        <v>1956.96</v>
      </c>
      <c r="K7" s="23" t="s">
        <v>210</v>
      </c>
    </row>
    <row r="8" s="3" customFormat="1" ht="49" customHeight="1" spans="1:11">
      <c r="A8" s="67"/>
      <c r="B8" s="68"/>
      <c r="C8" s="73"/>
      <c r="D8" s="9"/>
      <c r="E8" s="12" t="s">
        <v>204</v>
      </c>
      <c r="F8" s="71"/>
      <c r="G8" s="72"/>
      <c r="H8" s="72"/>
      <c r="I8" s="8"/>
      <c r="J8" s="96"/>
      <c r="K8" s="23"/>
    </row>
    <row r="9" s="3" customFormat="1" ht="43" customHeight="1" spans="1:11">
      <c r="A9" s="59">
        <v>4</v>
      </c>
      <c r="B9" s="68"/>
      <c r="C9" s="73"/>
      <c r="D9" s="79" t="s">
        <v>211</v>
      </c>
      <c r="E9" s="8" t="s">
        <v>202</v>
      </c>
      <c r="F9" s="78" t="s">
        <v>212</v>
      </c>
      <c r="G9" s="66">
        <v>8</v>
      </c>
      <c r="H9" s="66" t="s">
        <v>76</v>
      </c>
      <c r="I9" s="8">
        <v>120.96</v>
      </c>
      <c r="J9" s="96">
        <f>G9*I9</f>
        <v>967.68</v>
      </c>
      <c r="K9" s="23" t="s">
        <v>210</v>
      </c>
    </row>
    <row r="10" s="3" customFormat="1" ht="43" customHeight="1" spans="1:11">
      <c r="A10" s="67"/>
      <c r="B10" s="68"/>
      <c r="C10" s="73"/>
      <c r="D10" s="79"/>
      <c r="E10" s="12" t="s">
        <v>204</v>
      </c>
      <c r="F10" s="71"/>
      <c r="G10" s="72"/>
      <c r="H10" s="72"/>
      <c r="I10" s="8"/>
      <c r="J10" s="96"/>
      <c r="K10" s="23"/>
    </row>
    <row r="11" s="3" customFormat="1" ht="43" customHeight="1" spans="1:11">
      <c r="A11" s="59">
        <v>5</v>
      </c>
      <c r="B11" s="68"/>
      <c r="C11" s="73"/>
      <c r="D11" s="79" t="s">
        <v>213</v>
      </c>
      <c r="E11" s="8" t="s">
        <v>202</v>
      </c>
      <c r="F11" s="78" t="s">
        <v>214</v>
      </c>
      <c r="G11" s="66">
        <v>4</v>
      </c>
      <c r="H11" s="66" t="s">
        <v>76</v>
      </c>
      <c r="I11" s="8">
        <v>167.04</v>
      </c>
      <c r="J11" s="96">
        <f>G11*I11</f>
        <v>668.16</v>
      </c>
      <c r="K11" s="23" t="s">
        <v>210</v>
      </c>
    </row>
    <row r="12" s="3" customFormat="1" ht="43" customHeight="1" spans="1:11">
      <c r="A12" s="67"/>
      <c r="B12" s="68"/>
      <c r="C12" s="73"/>
      <c r="D12" s="79"/>
      <c r="E12" s="12" t="s">
        <v>204</v>
      </c>
      <c r="F12" s="71"/>
      <c r="G12" s="72"/>
      <c r="H12" s="72"/>
      <c r="I12" s="8"/>
      <c r="J12" s="96"/>
      <c r="K12" s="23"/>
    </row>
    <row r="13" s="3" customFormat="1" ht="43" customHeight="1" spans="1:11">
      <c r="A13" s="80">
        <v>6</v>
      </c>
      <c r="B13" s="68"/>
      <c r="C13" s="73"/>
      <c r="D13" s="81" t="s">
        <v>215</v>
      </c>
      <c r="E13" s="8" t="s">
        <v>216</v>
      </c>
      <c r="F13" s="12"/>
      <c r="G13" s="82">
        <v>1.3174</v>
      </c>
      <c r="H13" s="72" t="s">
        <v>23</v>
      </c>
      <c r="I13" s="8">
        <v>14.87</v>
      </c>
      <c r="J13" s="96">
        <f>G13*I13</f>
        <v>19.589738</v>
      </c>
      <c r="K13" s="12"/>
    </row>
    <row r="14" s="3" customFormat="1" ht="22" customHeight="1" spans="1:11">
      <c r="A14" s="80">
        <v>7</v>
      </c>
      <c r="B14" s="68"/>
      <c r="C14" s="73"/>
      <c r="D14" s="12" t="s">
        <v>217</v>
      </c>
      <c r="E14" s="8" t="s">
        <v>218</v>
      </c>
      <c r="F14" s="12" t="s">
        <v>219</v>
      </c>
      <c r="G14" s="8">
        <v>2</v>
      </c>
      <c r="H14" s="8" t="s">
        <v>76</v>
      </c>
      <c r="I14" s="8">
        <v>150</v>
      </c>
      <c r="J14" s="96">
        <f>G14*I14</f>
        <v>300</v>
      </c>
      <c r="K14" s="12"/>
    </row>
    <row r="15" s="3" customFormat="1" ht="22" customHeight="1" spans="1:11">
      <c r="A15" s="59">
        <v>9</v>
      </c>
      <c r="B15" s="68"/>
      <c r="C15" s="15" t="s">
        <v>220</v>
      </c>
      <c r="D15" s="83" t="s">
        <v>221</v>
      </c>
      <c r="E15" s="72" t="s">
        <v>222</v>
      </c>
      <c r="F15" s="71"/>
      <c r="G15" s="84">
        <v>64.548</v>
      </c>
      <c r="H15" s="72" t="s">
        <v>23</v>
      </c>
      <c r="I15" s="97">
        <v>5.78</v>
      </c>
      <c r="J15" s="96">
        <f>G15*I15</f>
        <v>373.08744</v>
      </c>
      <c r="K15" s="12"/>
    </row>
    <row r="16" s="3" customFormat="1" ht="22" customHeight="1" spans="1:11">
      <c r="A16" s="67"/>
      <c r="B16" s="68"/>
      <c r="C16" s="15"/>
      <c r="D16" s="83"/>
      <c r="E16" s="12" t="s">
        <v>223</v>
      </c>
      <c r="F16" s="12"/>
      <c r="G16" s="82">
        <v>64.548</v>
      </c>
      <c r="H16" s="72" t="s">
        <v>23</v>
      </c>
      <c r="I16" s="98">
        <v>0</v>
      </c>
      <c r="J16" s="96"/>
      <c r="K16" s="12"/>
    </row>
    <row r="17" s="3" customFormat="1" ht="43" customHeight="1" spans="1:11">
      <c r="A17" s="80">
        <v>10</v>
      </c>
      <c r="B17" s="68"/>
      <c r="C17" s="15" t="s">
        <v>224</v>
      </c>
      <c r="D17" s="81" t="s">
        <v>225</v>
      </c>
      <c r="E17" s="12" t="s">
        <v>216</v>
      </c>
      <c r="F17" s="12"/>
      <c r="G17" s="82">
        <v>3.573</v>
      </c>
      <c r="H17" s="72" t="s">
        <v>23</v>
      </c>
      <c r="I17" s="8">
        <v>14.87</v>
      </c>
      <c r="J17" s="96">
        <f t="shared" ref="J17:J21" si="0">G17*I17</f>
        <v>53.13051</v>
      </c>
      <c r="K17" s="12"/>
    </row>
    <row r="18" s="3" customFormat="1" ht="43" customHeight="1" spans="1:11">
      <c r="A18" s="80">
        <v>11</v>
      </c>
      <c r="B18" s="68"/>
      <c r="C18" s="15" t="s">
        <v>226</v>
      </c>
      <c r="D18" s="9" t="s">
        <v>227</v>
      </c>
      <c r="E18" s="9" t="s">
        <v>228</v>
      </c>
      <c r="F18" s="12" t="s">
        <v>229</v>
      </c>
      <c r="G18" s="82">
        <v>64.548</v>
      </c>
      <c r="H18" s="72" t="s">
        <v>23</v>
      </c>
      <c r="I18" s="8">
        <v>59.94</v>
      </c>
      <c r="J18" s="96">
        <f t="shared" si="0"/>
        <v>3869.00712</v>
      </c>
      <c r="K18" s="12"/>
    </row>
    <row r="19" s="3" customFormat="1" ht="43" customHeight="1" spans="1:11">
      <c r="A19" s="59">
        <v>12</v>
      </c>
      <c r="B19" s="68"/>
      <c r="C19" s="15"/>
      <c r="D19" s="9" t="s">
        <v>230</v>
      </c>
      <c r="E19" s="12" t="s">
        <v>202</v>
      </c>
      <c r="F19" s="78" t="s">
        <v>231</v>
      </c>
      <c r="G19" s="66">
        <v>12</v>
      </c>
      <c r="H19" s="66" t="s">
        <v>76</v>
      </c>
      <c r="I19" s="97">
        <v>254.1</v>
      </c>
      <c r="J19" s="97">
        <f t="shared" si="0"/>
        <v>3049.2</v>
      </c>
      <c r="K19" s="12"/>
    </row>
    <row r="20" s="3" customFormat="1" ht="43" customHeight="1" spans="1:11">
      <c r="A20" s="67"/>
      <c r="B20" s="68"/>
      <c r="C20" s="15"/>
      <c r="D20" s="9"/>
      <c r="E20" s="8" t="s">
        <v>204</v>
      </c>
      <c r="F20" s="71"/>
      <c r="G20" s="72"/>
      <c r="H20" s="72"/>
      <c r="I20" s="98"/>
      <c r="J20" s="98"/>
      <c r="K20" s="12"/>
    </row>
    <row r="21" s="3" customFormat="1" ht="43" customHeight="1" spans="1:11">
      <c r="A21" s="59">
        <v>13</v>
      </c>
      <c r="B21" s="68"/>
      <c r="C21" s="15"/>
      <c r="D21" s="9" t="s">
        <v>232</v>
      </c>
      <c r="E21" s="12" t="s">
        <v>202</v>
      </c>
      <c r="F21" s="78" t="s">
        <v>233</v>
      </c>
      <c r="G21" s="66">
        <v>13</v>
      </c>
      <c r="H21" s="66" t="s">
        <v>76</v>
      </c>
      <c r="I21" s="97">
        <v>187.6</v>
      </c>
      <c r="J21" s="97">
        <f t="shared" si="0"/>
        <v>2438.8</v>
      </c>
      <c r="K21" s="12"/>
    </row>
    <row r="22" s="3" customFormat="1" ht="43" customHeight="1" spans="1:11">
      <c r="A22" s="67"/>
      <c r="B22" s="68"/>
      <c r="C22" s="15"/>
      <c r="D22" s="9"/>
      <c r="E22" s="8" t="s">
        <v>204</v>
      </c>
      <c r="F22" s="71"/>
      <c r="G22" s="72"/>
      <c r="H22" s="72"/>
      <c r="I22" s="98"/>
      <c r="J22" s="98"/>
      <c r="K22" s="12"/>
    </row>
    <row r="23" s="3" customFormat="1" ht="40" customHeight="1" spans="1:11">
      <c r="A23" s="59">
        <v>14</v>
      </c>
      <c r="B23" s="68"/>
      <c r="C23" s="15" t="s">
        <v>234</v>
      </c>
      <c r="D23" s="9" t="s">
        <v>235</v>
      </c>
      <c r="E23" s="9" t="s">
        <v>236</v>
      </c>
      <c r="F23" s="78"/>
      <c r="G23" s="66">
        <v>64.548</v>
      </c>
      <c r="H23" s="66" t="s">
        <v>23</v>
      </c>
      <c r="I23" s="97">
        <v>5.78</v>
      </c>
      <c r="J23" s="97">
        <f t="shared" ref="J23:J31" si="1">G23*I23</f>
        <v>373.08744</v>
      </c>
      <c r="K23" s="12"/>
    </row>
    <row r="24" s="3" customFormat="1" ht="40" customHeight="1" spans="1:11">
      <c r="A24" s="67"/>
      <c r="B24" s="68"/>
      <c r="C24" s="15"/>
      <c r="D24" s="9"/>
      <c r="E24" s="13" t="s">
        <v>237</v>
      </c>
      <c r="F24" s="71"/>
      <c r="G24" s="72"/>
      <c r="H24" s="72"/>
      <c r="I24" s="98"/>
      <c r="J24" s="98"/>
      <c r="K24" s="12"/>
    </row>
    <row r="25" s="3" customFormat="1" ht="30" customHeight="1" spans="1:11">
      <c r="A25" s="80">
        <v>15</v>
      </c>
      <c r="B25" s="68"/>
      <c r="C25" s="73" t="s">
        <v>238</v>
      </c>
      <c r="D25" s="13" t="s">
        <v>239</v>
      </c>
      <c r="E25" s="8" t="s">
        <v>240</v>
      </c>
      <c r="F25" s="12" t="s">
        <v>241</v>
      </c>
      <c r="G25" s="8">
        <v>8</v>
      </c>
      <c r="H25" s="8" t="s">
        <v>76</v>
      </c>
      <c r="I25" s="8">
        <v>150</v>
      </c>
      <c r="J25" s="96">
        <f t="shared" si="1"/>
        <v>1200</v>
      </c>
      <c r="K25" s="12"/>
    </row>
    <row r="26" s="3" customFormat="1" ht="30" customHeight="1" spans="1:11">
      <c r="A26" s="80"/>
      <c r="B26" s="68"/>
      <c r="C26" s="73"/>
      <c r="D26" s="13" t="s">
        <v>242</v>
      </c>
      <c r="E26" s="8" t="s">
        <v>243</v>
      </c>
      <c r="F26" s="12"/>
      <c r="G26" s="8">
        <f>G27</f>
        <v>64.548</v>
      </c>
      <c r="H26" s="72" t="s">
        <v>23</v>
      </c>
      <c r="I26" s="8">
        <v>7.458</v>
      </c>
      <c r="J26" s="96">
        <f t="shared" si="1"/>
        <v>481.398984</v>
      </c>
      <c r="K26" s="12"/>
    </row>
    <row r="27" s="3" customFormat="1" ht="30" customHeight="1" spans="1:11">
      <c r="A27" s="80">
        <v>16</v>
      </c>
      <c r="B27" s="68"/>
      <c r="C27" s="73"/>
      <c r="D27" s="9" t="s">
        <v>244</v>
      </c>
      <c r="E27" s="8" t="s">
        <v>245</v>
      </c>
      <c r="F27" s="12" t="s">
        <v>246</v>
      </c>
      <c r="G27" s="8">
        <v>64.548</v>
      </c>
      <c r="H27" s="72" t="s">
        <v>23</v>
      </c>
      <c r="I27" s="8">
        <v>151</v>
      </c>
      <c r="J27" s="96">
        <f t="shared" si="1"/>
        <v>9746.748</v>
      </c>
      <c r="K27" s="23" t="s">
        <v>247</v>
      </c>
    </row>
    <row r="28" s="3" customFormat="1" ht="37" customHeight="1" spans="1:11">
      <c r="A28" s="80">
        <v>17</v>
      </c>
      <c r="B28" s="68"/>
      <c r="C28" s="73"/>
      <c r="D28" s="9" t="s">
        <v>248</v>
      </c>
      <c r="E28" s="8" t="s">
        <v>249</v>
      </c>
      <c r="F28" s="12" t="s">
        <v>250</v>
      </c>
      <c r="G28" s="66">
        <v>1</v>
      </c>
      <c r="H28" s="8" t="s">
        <v>251</v>
      </c>
      <c r="I28" s="8">
        <v>300</v>
      </c>
      <c r="J28" s="96">
        <f t="shared" si="1"/>
        <v>300</v>
      </c>
      <c r="K28" s="12"/>
    </row>
    <row r="29" s="3" customFormat="1" ht="37" customHeight="1" spans="1:11">
      <c r="A29" s="80">
        <v>18</v>
      </c>
      <c r="B29" s="68"/>
      <c r="C29" s="73"/>
      <c r="D29" s="9" t="s">
        <v>252</v>
      </c>
      <c r="E29" s="8" t="s">
        <v>253</v>
      </c>
      <c r="F29" s="12"/>
      <c r="G29" s="66">
        <v>64.548</v>
      </c>
      <c r="H29" s="8" t="s">
        <v>23</v>
      </c>
      <c r="I29" s="99">
        <v>59.94</v>
      </c>
      <c r="J29" s="96">
        <f t="shared" si="1"/>
        <v>3869.00712</v>
      </c>
      <c r="K29" s="12"/>
    </row>
    <row r="30" s="3" customFormat="1" ht="56" customHeight="1" spans="1:11">
      <c r="A30" s="59">
        <v>19</v>
      </c>
      <c r="B30" s="68"/>
      <c r="C30" s="73"/>
      <c r="D30" s="9" t="s">
        <v>254</v>
      </c>
      <c r="E30" s="8" t="s">
        <v>202</v>
      </c>
      <c r="F30" s="78" t="s">
        <v>255</v>
      </c>
      <c r="G30" s="66">
        <v>25</v>
      </c>
      <c r="H30" s="66" t="s">
        <v>76</v>
      </c>
      <c r="I30" s="97">
        <v>102.6045</v>
      </c>
      <c r="J30" s="97">
        <f t="shared" si="1"/>
        <v>2565.1125</v>
      </c>
      <c r="K30" s="23" t="s">
        <v>256</v>
      </c>
    </row>
    <row r="31" s="3" customFormat="1" ht="56" customHeight="1" spans="1:11">
      <c r="A31" s="67"/>
      <c r="B31" s="68"/>
      <c r="C31" s="73"/>
      <c r="D31" s="13"/>
      <c r="E31" s="8" t="s">
        <v>204</v>
      </c>
      <c r="F31" s="71"/>
      <c r="G31" s="72"/>
      <c r="H31" s="72"/>
      <c r="I31" s="98"/>
      <c r="J31" s="98">
        <f t="shared" si="1"/>
        <v>0</v>
      </c>
      <c r="K31" s="23"/>
    </row>
    <row r="32" s="3" customFormat="1" ht="56" customHeight="1" spans="1:11">
      <c r="A32" s="59">
        <v>20</v>
      </c>
      <c r="B32" s="68"/>
      <c r="C32" s="73"/>
      <c r="D32" s="9" t="s">
        <v>257</v>
      </c>
      <c r="E32" s="8" t="s">
        <v>258</v>
      </c>
      <c r="F32" s="85" t="s">
        <v>259</v>
      </c>
      <c r="G32" s="66">
        <v>69</v>
      </c>
      <c r="H32" s="66" t="s">
        <v>27</v>
      </c>
      <c r="I32" s="97">
        <v>126.13776</v>
      </c>
      <c r="J32" s="97">
        <f t="shared" ref="J32:J63" si="2">G32*I32</f>
        <v>8703.50544</v>
      </c>
      <c r="K32" s="12"/>
    </row>
    <row r="33" s="3" customFormat="1" ht="60" customHeight="1" spans="1:11">
      <c r="A33" s="67"/>
      <c r="B33" s="68"/>
      <c r="C33" s="73"/>
      <c r="D33" s="13"/>
      <c r="E33" s="12" t="s">
        <v>260</v>
      </c>
      <c r="F33" s="86"/>
      <c r="G33" s="72"/>
      <c r="H33" s="72"/>
      <c r="I33" s="98"/>
      <c r="J33" s="98">
        <f t="shared" si="2"/>
        <v>0</v>
      </c>
      <c r="K33" s="12"/>
    </row>
    <row r="34" s="3" customFormat="1" ht="50" customHeight="1" spans="1:11">
      <c r="A34" s="59">
        <v>21</v>
      </c>
      <c r="B34" s="68"/>
      <c r="C34" s="73"/>
      <c r="D34" s="79" t="s">
        <v>261</v>
      </c>
      <c r="E34" s="8" t="s">
        <v>258</v>
      </c>
      <c r="F34" s="85" t="s">
        <v>259</v>
      </c>
      <c r="G34" s="66">
        <v>2</v>
      </c>
      <c r="H34" s="66" t="s">
        <v>27</v>
      </c>
      <c r="I34" s="97">
        <v>661.6686531</v>
      </c>
      <c r="J34" s="97">
        <f t="shared" si="2"/>
        <v>1323.3373062</v>
      </c>
      <c r="K34" s="12"/>
    </row>
    <row r="35" s="3" customFormat="1" ht="50" customHeight="1" spans="1:11">
      <c r="A35" s="67"/>
      <c r="B35" s="68"/>
      <c r="C35" s="73"/>
      <c r="D35" s="87"/>
      <c r="E35" s="12" t="s">
        <v>260</v>
      </c>
      <c r="F35" s="86"/>
      <c r="G35" s="72"/>
      <c r="H35" s="72"/>
      <c r="I35" s="98"/>
      <c r="J35" s="98">
        <f t="shared" si="2"/>
        <v>0</v>
      </c>
      <c r="K35" s="12"/>
    </row>
    <row r="36" s="3" customFormat="1" ht="49" customHeight="1" spans="1:11">
      <c r="A36" s="59">
        <v>22</v>
      </c>
      <c r="B36" s="68"/>
      <c r="C36" s="73"/>
      <c r="D36" s="76" t="s">
        <v>262</v>
      </c>
      <c r="E36" s="8" t="s">
        <v>202</v>
      </c>
      <c r="F36" s="78" t="s">
        <v>263</v>
      </c>
      <c r="G36" s="66">
        <v>20</v>
      </c>
      <c r="H36" s="66" t="s">
        <v>76</v>
      </c>
      <c r="I36" s="97">
        <v>63.61479</v>
      </c>
      <c r="J36" s="97">
        <f t="shared" si="2"/>
        <v>1272.2958</v>
      </c>
      <c r="K36" s="12"/>
    </row>
    <row r="37" s="3" customFormat="1" ht="59" customHeight="1" spans="1:11">
      <c r="A37" s="67"/>
      <c r="B37" s="68"/>
      <c r="C37" s="73"/>
      <c r="D37" s="76"/>
      <c r="E37" s="8" t="s">
        <v>204</v>
      </c>
      <c r="F37" s="71"/>
      <c r="G37" s="72"/>
      <c r="H37" s="72"/>
      <c r="I37" s="98"/>
      <c r="J37" s="98">
        <f t="shared" si="2"/>
        <v>0</v>
      </c>
      <c r="K37" s="12"/>
    </row>
    <row r="38" s="3" customFormat="1" ht="35" customHeight="1" spans="1:11">
      <c r="A38" s="59">
        <v>23</v>
      </c>
      <c r="B38" s="60" t="s">
        <v>264</v>
      </c>
      <c r="C38" s="77" t="s">
        <v>265</v>
      </c>
      <c r="D38" s="74" t="s">
        <v>266</v>
      </c>
      <c r="E38" s="8" t="s">
        <v>202</v>
      </c>
      <c r="F38" s="78" t="s">
        <v>267</v>
      </c>
      <c r="G38" s="66">
        <v>8</v>
      </c>
      <c r="H38" s="66" t="s">
        <v>76</v>
      </c>
      <c r="I38" s="97">
        <v>103.936</v>
      </c>
      <c r="J38" s="97">
        <f t="shared" si="2"/>
        <v>831.488</v>
      </c>
      <c r="K38" s="12"/>
    </row>
    <row r="39" s="3" customFormat="1" ht="35" customHeight="1" spans="1:11">
      <c r="A39" s="67"/>
      <c r="B39" s="68"/>
      <c r="C39" s="65"/>
      <c r="D39" s="76"/>
      <c r="E39" s="8" t="s">
        <v>204</v>
      </c>
      <c r="F39" s="71"/>
      <c r="G39" s="72"/>
      <c r="H39" s="72"/>
      <c r="I39" s="98"/>
      <c r="J39" s="98">
        <f t="shared" si="2"/>
        <v>0</v>
      </c>
      <c r="K39" s="12"/>
    </row>
    <row r="40" s="3" customFormat="1" ht="42" customHeight="1" spans="1:11">
      <c r="A40" s="59">
        <v>24</v>
      </c>
      <c r="B40" s="68"/>
      <c r="C40" s="65"/>
      <c r="D40" s="74" t="s">
        <v>268</v>
      </c>
      <c r="E40" s="88" t="s">
        <v>202</v>
      </c>
      <c r="F40" s="12" t="s">
        <v>269</v>
      </c>
      <c r="G40" s="89">
        <v>17</v>
      </c>
      <c r="H40" s="66" t="s">
        <v>76</v>
      </c>
      <c r="I40" s="97">
        <v>83.2</v>
      </c>
      <c r="J40" s="97">
        <f t="shared" si="2"/>
        <v>1414.4</v>
      </c>
      <c r="K40" s="12"/>
    </row>
    <row r="41" s="3" customFormat="1" ht="42" customHeight="1" spans="1:11">
      <c r="A41" s="67"/>
      <c r="B41" s="68"/>
      <c r="C41" s="65"/>
      <c r="D41" s="90"/>
      <c r="E41" s="88" t="s">
        <v>204</v>
      </c>
      <c r="F41" s="12"/>
      <c r="G41" s="91"/>
      <c r="H41" s="72"/>
      <c r="I41" s="98"/>
      <c r="J41" s="98">
        <f t="shared" si="2"/>
        <v>0</v>
      </c>
      <c r="K41" s="12"/>
    </row>
    <row r="42" s="3" customFormat="1" ht="42" customHeight="1" spans="1:11">
      <c r="A42" s="59">
        <v>25</v>
      </c>
      <c r="B42" s="68"/>
      <c r="C42" s="77" t="s">
        <v>270</v>
      </c>
      <c r="D42" s="74" t="s">
        <v>271</v>
      </c>
      <c r="E42" s="8" t="s">
        <v>202</v>
      </c>
      <c r="F42" s="78" t="s">
        <v>272</v>
      </c>
      <c r="G42" s="66">
        <v>7</v>
      </c>
      <c r="H42" s="66" t="s">
        <v>76</v>
      </c>
      <c r="I42" s="97">
        <v>94.208</v>
      </c>
      <c r="J42" s="97">
        <f t="shared" si="2"/>
        <v>659.456</v>
      </c>
      <c r="K42" s="12"/>
    </row>
    <row r="43" s="3" customFormat="1" ht="42" customHeight="1" spans="1:11">
      <c r="A43" s="67"/>
      <c r="B43" s="68"/>
      <c r="C43" s="65"/>
      <c r="D43" s="90"/>
      <c r="E43" s="8" t="s">
        <v>204</v>
      </c>
      <c r="F43" s="71"/>
      <c r="G43" s="72"/>
      <c r="H43" s="72"/>
      <c r="I43" s="98"/>
      <c r="J43" s="98">
        <f t="shared" si="2"/>
        <v>0</v>
      </c>
      <c r="K43" s="12"/>
    </row>
    <row r="44" s="3" customFormat="1" ht="43" customHeight="1" spans="1:11">
      <c r="A44" s="59">
        <v>26</v>
      </c>
      <c r="B44" s="68"/>
      <c r="C44" s="65"/>
      <c r="D44" s="74" t="s">
        <v>273</v>
      </c>
      <c r="E44" s="8" t="s">
        <v>202</v>
      </c>
      <c r="F44" s="78" t="s">
        <v>274</v>
      </c>
      <c r="G44" s="66">
        <v>8</v>
      </c>
      <c r="H44" s="66" t="s">
        <v>76</v>
      </c>
      <c r="I44" s="97">
        <v>60.928</v>
      </c>
      <c r="J44" s="97">
        <f t="shared" si="2"/>
        <v>487.424</v>
      </c>
      <c r="K44" s="12"/>
    </row>
    <row r="45" s="3" customFormat="1" ht="43" customHeight="1" spans="1:11">
      <c r="A45" s="67"/>
      <c r="B45" s="68"/>
      <c r="C45" s="65"/>
      <c r="D45" s="90"/>
      <c r="E45" s="8" t="s">
        <v>204</v>
      </c>
      <c r="F45" s="71"/>
      <c r="G45" s="72"/>
      <c r="H45" s="72"/>
      <c r="I45" s="98"/>
      <c r="J45" s="98">
        <f t="shared" si="2"/>
        <v>0</v>
      </c>
      <c r="K45" s="12"/>
    </row>
    <row r="46" s="3" customFormat="1" ht="43" customHeight="1" spans="1:11">
      <c r="A46" s="59">
        <v>27</v>
      </c>
      <c r="B46" s="68"/>
      <c r="C46" s="65"/>
      <c r="D46" s="74" t="s">
        <v>275</v>
      </c>
      <c r="E46" s="8" t="s">
        <v>202</v>
      </c>
      <c r="F46" s="78" t="s">
        <v>276</v>
      </c>
      <c r="G46" s="66">
        <v>18</v>
      </c>
      <c r="H46" s="66" t="s">
        <v>76</v>
      </c>
      <c r="I46" s="97">
        <v>84.992</v>
      </c>
      <c r="J46" s="97">
        <f t="shared" si="2"/>
        <v>1529.856</v>
      </c>
      <c r="K46" s="12"/>
    </row>
    <row r="47" s="3" customFormat="1" ht="43" customHeight="1" spans="1:11">
      <c r="A47" s="67"/>
      <c r="B47" s="68"/>
      <c r="C47" s="65"/>
      <c r="D47" s="90"/>
      <c r="E47" s="8" t="s">
        <v>204</v>
      </c>
      <c r="F47" s="71"/>
      <c r="G47" s="72"/>
      <c r="H47" s="72"/>
      <c r="I47" s="98"/>
      <c r="J47" s="98">
        <f t="shared" si="2"/>
        <v>0</v>
      </c>
      <c r="K47" s="12"/>
    </row>
    <row r="48" s="3" customFormat="1" ht="24" customHeight="1" spans="1:11">
      <c r="A48" s="80">
        <v>28</v>
      </c>
      <c r="B48" s="92" t="s">
        <v>277</v>
      </c>
      <c r="C48" s="60" t="s">
        <v>278</v>
      </c>
      <c r="D48" s="9" t="s">
        <v>279</v>
      </c>
      <c r="E48" s="8" t="s">
        <v>280</v>
      </c>
      <c r="F48" s="12"/>
      <c r="G48" s="8">
        <v>154</v>
      </c>
      <c r="H48" s="72" t="s">
        <v>23</v>
      </c>
      <c r="I48" s="8">
        <v>7.458</v>
      </c>
      <c r="J48" s="96">
        <f t="shared" si="2"/>
        <v>1148.532</v>
      </c>
      <c r="K48" s="12"/>
    </row>
    <row r="49" s="3" customFormat="1" ht="45" customHeight="1" spans="1:11">
      <c r="A49" s="67">
        <v>29</v>
      </c>
      <c r="B49" s="93"/>
      <c r="C49" s="68"/>
      <c r="D49" s="9" t="s">
        <v>281</v>
      </c>
      <c r="E49" s="8" t="s">
        <v>282</v>
      </c>
      <c r="F49" s="23" t="s">
        <v>283</v>
      </c>
      <c r="G49" s="8">
        <v>154</v>
      </c>
      <c r="H49" s="72" t="s">
        <v>23</v>
      </c>
      <c r="I49" s="8">
        <v>25.5</v>
      </c>
      <c r="J49" s="96">
        <f t="shared" si="2"/>
        <v>3927</v>
      </c>
      <c r="K49" s="23" t="s">
        <v>283</v>
      </c>
    </row>
    <row r="50" s="3" customFormat="1" ht="22" customHeight="1" spans="1:11">
      <c r="A50" s="80">
        <v>30</v>
      </c>
      <c r="B50" s="93"/>
      <c r="C50" s="60" t="s">
        <v>284</v>
      </c>
      <c r="D50" s="13" t="s">
        <v>285</v>
      </c>
      <c r="E50" s="8" t="s">
        <v>286</v>
      </c>
      <c r="F50" s="12"/>
      <c r="G50" s="8">
        <v>52</v>
      </c>
      <c r="H50" s="8" t="s">
        <v>23</v>
      </c>
      <c r="I50" s="8">
        <v>59.94</v>
      </c>
      <c r="J50" s="96">
        <f t="shared" si="2"/>
        <v>3116.88</v>
      </c>
      <c r="K50" s="12"/>
    </row>
    <row r="51" s="3" customFormat="1" ht="22" customHeight="1" spans="1:11">
      <c r="A51" s="80">
        <v>31</v>
      </c>
      <c r="B51" s="93"/>
      <c r="C51" s="94"/>
      <c r="D51" s="13" t="s">
        <v>287</v>
      </c>
      <c r="E51" s="8" t="s">
        <v>288</v>
      </c>
      <c r="F51" s="12"/>
      <c r="G51" s="8">
        <v>9</v>
      </c>
      <c r="H51" s="8" t="s">
        <v>23</v>
      </c>
      <c r="I51" s="99">
        <v>59.94</v>
      </c>
      <c r="J51" s="96">
        <f t="shared" si="2"/>
        <v>539.46</v>
      </c>
      <c r="K51" s="12"/>
    </row>
    <row r="52" s="3" customFormat="1" ht="43" customHeight="1" spans="1:11">
      <c r="A52" s="59">
        <v>32</v>
      </c>
      <c r="B52" s="93"/>
      <c r="C52" s="77" t="s">
        <v>289</v>
      </c>
      <c r="D52" s="9" t="s">
        <v>290</v>
      </c>
      <c r="E52" s="8" t="s">
        <v>202</v>
      </c>
      <c r="F52" s="78" t="s">
        <v>291</v>
      </c>
      <c r="G52" s="66">
        <v>12</v>
      </c>
      <c r="H52" s="66" t="s">
        <v>76</v>
      </c>
      <c r="I52" s="97">
        <v>124.533</v>
      </c>
      <c r="J52" s="97">
        <f t="shared" si="2"/>
        <v>1494.396</v>
      </c>
      <c r="K52" s="23" t="s">
        <v>292</v>
      </c>
    </row>
    <row r="53" s="3" customFormat="1" ht="43" customHeight="1" spans="1:11">
      <c r="A53" s="67"/>
      <c r="B53" s="93"/>
      <c r="C53" s="73"/>
      <c r="D53" s="9"/>
      <c r="E53" s="8" t="s">
        <v>204</v>
      </c>
      <c r="F53" s="71"/>
      <c r="G53" s="72"/>
      <c r="H53" s="72"/>
      <c r="I53" s="98"/>
      <c r="J53" s="98">
        <f t="shared" si="2"/>
        <v>0</v>
      </c>
      <c r="K53" s="23"/>
    </row>
    <row r="54" s="3" customFormat="1" ht="58" customHeight="1" spans="1:11">
      <c r="A54" s="59">
        <v>33</v>
      </c>
      <c r="B54" s="93"/>
      <c r="C54" s="73"/>
      <c r="D54" s="9" t="s">
        <v>293</v>
      </c>
      <c r="E54" s="8" t="s">
        <v>202</v>
      </c>
      <c r="F54" s="78" t="s">
        <v>294</v>
      </c>
      <c r="G54" s="66">
        <v>54</v>
      </c>
      <c r="H54" s="66" t="s">
        <v>76</v>
      </c>
      <c r="I54" s="97">
        <v>38.178</v>
      </c>
      <c r="J54" s="97">
        <f t="shared" si="2"/>
        <v>2061.612</v>
      </c>
      <c r="K54" s="23" t="s">
        <v>295</v>
      </c>
    </row>
    <row r="55" s="3" customFormat="1" ht="58" customHeight="1" spans="1:11">
      <c r="A55" s="67"/>
      <c r="B55" s="93"/>
      <c r="C55" s="73"/>
      <c r="D55" s="9"/>
      <c r="E55" s="8" t="s">
        <v>204</v>
      </c>
      <c r="F55" s="71"/>
      <c r="G55" s="72"/>
      <c r="H55" s="72"/>
      <c r="I55" s="98"/>
      <c r="J55" s="98">
        <f t="shared" si="2"/>
        <v>0</v>
      </c>
      <c r="K55" s="23"/>
    </row>
    <row r="56" s="3" customFormat="1" ht="45" customHeight="1" spans="1:11">
      <c r="A56" s="59">
        <v>34</v>
      </c>
      <c r="B56" s="93"/>
      <c r="C56" s="73"/>
      <c r="D56" s="79" t="s">
        <v>296</v>
      </c>
      <c r="E56" s="8" t="s">
        <v>202</v>
      </c>
      <c r="F56" s="78" t="s">
        <v>297</v>
      </c>
      <c r="G56" s="66">
        <v>11</v>
      </c>
      <c r="H56" s="66" t="s">
        <v>76</v>
      </c>
      <c r="I56" s="97">
        <v>21.788</v>
      </c>
      <c r="J56" s="97">
        <f t="shared" si="2"/>
        <v>239.668</v>
      </c>
      <c r="K56" s="12"/>
    </row>
    <row r="57" s="3" customFormat="1" ht="55" customHeight="1" spans="1:11">
      <c r="A57" s="67"/>
      <c r="B57" s="93"/>
      <c r="C57" s="73"/>
      <c r="D57" s="79"/>
      <c r="E57" s="8" t="s">
        <v>204</v>
      </c>
      <c r="F57" s="71"/>
      <c r="G57" s="72"/>
      <c r="H57" s="72"/>
      <c r="I57" s="98"/>
      <c r="J57" s="98">
        <f t="shared" si="2"/>
        <v>0</v>
      </c>
      <c r="K57" s="12"/>
    </row>
    <row r="58" s="3" customFormat="1" ht="56" customHeight="1" spans="1:11">
      <c r="A58" s="59">
        <v>35</v>
      </c>
      <c r="B58" s="93"/>
      <c r="C58" s="73"/>
      <c r="D58" s="79" t="s">
        <v>298</v>
      </c>
      <c r="E58" s="8" t="s">
        <v>202</v>
      </c>
      <c r="F58" s="78" t="s">
        <v>299</v>
      </c>
      <c r="G58" s="66">
        <v>41</v>
      </c>
      <c r="H58" s="66" t="s">
        <v>76</v>
      </c>
      <c r="I58" s="97">
        <v>9.637</v>
      </c>
      <c r="J58" s="97">
        <f t="shared" si="2"/>
        <v>395.117</v>
      </c>
      <c r="K58" s="12"/>
    </row>
    <row r="59" s="3" customFormat="1" ht="56" customHeight="1" spans="1:11">
      <c r="A59" s="67"/>
      <c r="B59" s="93"/>
      <c r="C59" s="73"/>
      <c r="D59" s="79"/>
      <c r="E59" s="8" t="s">
        <v>204</v>
      </c>
      <c r="F59" s="71"/>
      <c r="G59" s="72"/>
      <c r="H59" s="72"/>
      <c r="I59" s="98"/>
      <c r="J59" s="98">
        <f t="shared" si="2"/>
        <v>0</v>
      </c>
      <c r="K59" s="12"/>
    </row>
    <row r="60" s="3" customFormat="1" ht="43" customHeight="1" spans="1:11">
      <c r="A60" s="59">
        <v>36</v>
      </c>
      <c r="B60" s="93"/>
      <c r="C60" s="73"/>
      <c r="D60" s="9" t="s">
        <v>300</v>
      </c>
      <c r="E60" s="8" t="s">
        <v>253</v>
      </c>
      <c r="F60" s="78" t="s">
        <v>301</v>
      </c>
      <c r="G60" s="66">
        <v>3.84</v>
      </c>
      <c r="H60" s="65" t="s">
        <v>23</v>
      </c>
      <c r="I60" s="97">
        <v>911.4</v>
      </c>
      <c r="J60" s="97">
        <f t="shared" si="2"/>
        <v>3499.776</v>
      </c>
      <c r="K60" s="12"/>
    </row>
    <row r="61" s="3" customFormat="1" ht="43" customHeight="1" spans="1:11">
      <c r="A61" s="67"/>
      <c r="B61" s="93"/>
      <c r="C61" s="73"/>
      <c r="D61" s="9"/>
      <c r="E61" s="12" t="s">
        <v>302</v>
      </c>
      <c r="F61" s="71"/>
      <c r="G61" s="72"/>
      <c r="H61" s="72"/>
      <c r="I61" s="98"/>
      <c r="J61" s="98">
        <f t="shared" si="2"/>
        <v>0</v>
      </c>
      <c r="K61" s="12"/>
    </row>
    <row r="62" s="3" customFormat="1" ht="43" customHeight="1" spans="1:11">
      <c r="A62" s="59">
        <v>37</v>
      </c>
      <c r="B62" s="93"/>
      <c r="C62" s="73"/>
      <c r="D62" s="9" t="s">
        <v>303</v>
      </c>
      <c r="E62" s="8" t="s">
        <v>253</v>
      </c>
      <c r="F62" s="78" t="s">
        <v>301</v>
      </c>
      <c r="G62" s="66">
        <v>3.84</v>
      </c>
      <c r="H62" s="66" t="s">
        <v>23</v>
      </c>
      <c r="I62" s="97">
        <v>911.4</v>
      </c>
      <c r="J62" s="97">
        <f t="shared" si="2"/>
        <v>3499.776</v>
      </c>
      <c r="K62" s="12"/>
    </row>
    <row r="63" s="3" customFormat="1" ht="43" customHeight="1" spans="1:11">
      <c r="A63" s="67"/>
      <c r="B63" s="93"/>
      <c r="C63" s="73"/>
      <c r="D63" s="9"/>
      <c r="E63" s="12" t="s">
        <v>302</v>
      </c>
      <c r="F63" s="71"/>
      <c r="G63" s="72"/>
      <c r="H63" s="72"/>
      <c r="I63" s="98"/>
      <c r="J63" s="98">
        <f t="shared" si="2"/>
        <v>0</v>
      </c>
      <c r="K63" s="12"/>
    </row>
    <row r="64" s="3" customFormat="1" ht="40" customHeight="1" spans="1:11">
      <c r="A64" s="59">
        <v>38</v>
      </c>
      <c r="B64" s="93"/>
      <c r="C64" s="73"/>
      <c r="D64" s="9" t="s">
        <v>304</v>
      </c>
      <c r="E64" s="8" t="s">
        <v>253</v>
      </c>
      <c r="F64" s="78" t="s">
        <v>305</v>
      </c>
      <c r="G64" s="66">
        <v>0.276</v>
      </c>
      <c r="H64" s="66" t="s">
        <v>23</v>
      </c>
      <c r="I64" s="97">
        <v>604.5</v>
      </c>
      <c r="J64" s="97">
        <f t="shared" ref="J64:J95" si="3">G64*I64</f>
        <v>166.842</v>
      </c>
      <c r="K64" s="12"/>
    </row>
    <row r="65" s="3" customFormat="1" ht="40" customHeight="1" spans="1:11">
      <c r="A65" s="67"/>
      <c r="B65" s="93"/>
      <c r="C65" s="73"/>
      <c r="D65" s="9"/>
      <c r="E65" s="12" t="s">
        <v>302</v>
      </c>
      <c r="F65" s="71"/>
      <c r="G65" s="72"/>
      <c r="H65" s="72"/>
      <c r="I65" s="98"/>
      <c r="J65" s="98">
        <f t="shared" si="3"/>
        <v>0</v>
      </c>
      <c r="K65" s="12"/>
    </row>
    <row r="66" s="3" customFormat="1" ht="50" customHeight="1" spans="1:11">
      <c r="A66" s="59">
        <v>39</v>
      </c>
      <c r="B66" s="93"/>
      <c r="C66" s="73"/>
      <c r="D66" s="9" t="s">
        <v>306</v>
      </c>
      <c r="E66" s="12" t="s">
        <v>253</v>
      </c>
      <c r="F66" s="78" t="s">
        <v>307</v>
      </c>
      <c r="G66" s="66">
        <v>0.1792</v>
      </c>
      <c r="H66" s="66" t="s">
        <v>23</v>
      </c>
      <c r="I66" s="97">
        <v>604.5</v>
      </c>
      <c r="J66" s="97">
        <f t="shared" si="3"/>
        <v>108.3264</v>
      </c>
      <c r="K66" s="12"/>
    </row>
    <row r="67" s="3" customFormat="1" ht="50" customHeight="1" spans="1:11">
      <c r="A67" s="67"/>
      <c r="B67" s="93"/>
      <c r="C67" s="73"/>
      <c r="D67" s="9"/>
      <c r="E67" s="12" t="s">
        <v>302</v>
      </c>
      <c r="F67" s="71"/>
      <c r="G67" s="72"/>
      <c r="H67" s="72"/>
      <c r="I67" s="98"/>
      <c r="J67" s="98">
        <f t="shared" si="3"/>
        <v>0</v>
      </c>
      <c r="K67" s="12"/>
    </row>
    <row r="68" s="3" customFormat="1" ht="40" customHeight="1" spans="1:11">
      <c r="A68" s="59">
        <v>40</v>
      </c>
      <c r="B68" s="93"/>
      <c r="C68" s="77" t="s">
        <v>308</v>
      </c>
      <c r="D68" s="9" t="s">
        <v>309</v>
      </c>
      <c r="E68" s="12" t="s">
        <v>253</v>
      </c>
      <c r="F68" s="78" t="s">
        <v>310</v>
      </c>
      <c r="G68" s="66">
        <v>10.208</v>
      </c>
      <c r="H68" s="66" t="s">
        <v>23</v>
      </c>
      <c r="I68" s="97">
        <v>59.94</v>
      </c>
      <c r="J68" s="97">
        <f t="shared" si="3"/>
        <v>611.86752</v>
      </c>
      <c r="K68" s="12"/>
    </row>
    <row r="69" s="3" customFormat="1" ht="40" customHeight="1" spans="1:11">
      <c r="A69" s="67"/>
      <c r="B69" s="93"/>
      <c r="C69" s="73"/>
      <c r="D69" s="9"/>
      <c r="E69" s="12" t="s">
        <v>302</v>
      </c>
      <c r="F69" s="71"/>
      <c r="G69" s="72"/>
      <c r="H69" s="72"/>
      <c r="I69" s="98"/>
      <c r="J69" s="98">
        <f t="shared" si="3"/>
        <v>0</v>
      </c>
      <c r="K69" s="12"/>
    </row>
    <row r="70" s="3" customFormat="1" ht="43" customHeight="1" spans="1:11">
      <c r="A70" s="59">
        <v>41</v>
      </c>
      <c r="B70" s="93"/>
      <c r="C70" s="73"/>
      <c r="D70" s="9" t="s">
        <v>311</v>
      </c>
      <c r="E70" s="8" t="s">
        <v>202</v>
      </c>
      <c r="F70" s="78" t="s">
        <v>312</v>
      </c>
      <c r="G70" s="66">
        <v>8</v>
      </c>
      <c r="H70" s="66" t="s">
        <v>76</v>
      </c>
      <c r="I70" s="97">
        <v>124.533</v>
      </c>
      <c r="J70" s="97">
        <f t="shared" si="3"/>
        <v>996.264</v>
      </c>
      <c r="K70" s="23" t="s">
        <v>313</v>
      </c>
    </row>
    <row r="71" s="3" customFormat="1" ht="43" customHeight="1" spans="1:11">
      <c r="A71" s="67"/>
      <c r="B71" s="93"/>
      <c r="C71" s="73"/>
      <c r="D71" s="13"/>
      <c r="E71" s="8" t="s">
        <v>204</v>
      </c>
      <c r="F71" s="71"/>
      <c r="G71" s="72"/>
      <c r="H71" s="72"/>
      <c r="I71" s="98"/>
      <c r="J71" s="98">
        <f t="shared" si="3"/>
        <v>0</v>
      </c>
      <c r="K71" s="23"/>
    </row>
    <row r="72" s="3" customFormat="1" ht="43" customHeight="1" spans="1:11">
      <c r="A72" s="59">
        <v>42</v>
      </c>
      <c r="B72" s="93"/>
      <c r="C72" s="73"/>
      <c r="D72" s="9" t="s">
        <v>314</v>
      </c>
      <c r="E72" s="8" t="s">
        <v>202</v>
      </c>
      <c r="F72" s="78" t="s">
        <v>315</v>
      </c>
      <c r="G72" s="66">
        <v>36</v>
      </c>
      <c r="H72" s="66" t="s">
        <v>76</v>
      </c>
      <c r="I72" s="97">
        <v>39.087</v>
      </c>
      <c r="J72" s="97">
        <f t="shared" si="3"/>
        <v>1407.132</v>
      </c>
      <c r="K72" s="23" t="s">
        <v>313</v>
      </c>
    </row>
    <row r="73" s="3" customFormat="1" ht="43" customHeight="1" spans="1:11">
      <c r="A73" s="67"/>
      <c r="B73" s="93"/>
      <c r="C73" s="73"/>
      <c r="D73" s="13"/>
      <c r="E73" s="8" t="s">
        <v>204</v>
      </c>
      <c r="F73" s="71"/>
      <c r="G73" s="72"/>
      <c r="H73" s="72"/>
      <c r="I73" s="98"/>
      <c r="J73" s="98">
        <f t="shared" si="3"/>
        <v>0</v>
      </c>
      <c r="K73" s="23"/>
    </row>
    <row r="74" s="3" customFormat="1" ht="43" customHeight="1" spans="1:11">
      <c r="A74" s="59">
        <v>43</v>
      </c>
      <c r="B74" s="93"/>
      <c r="C74" s="77" t="s">
        <v>316</v>
      </c>
      <c r="D74" s="9" t="s">
        <v>317</v>
      </c>
      <c r="E74" s="8" t="s">
        <v>202</v>
      </c>
      <c r="F74" s="78" t="s">
        <v>312</v>
      </c>
      <c r="G74" s="66">
        <v>7</v>
      </c>
      <c r="H74" s="66" t="s">
        <v>76</v>
      </c>
      <c r="I74" s="97">
        <v>124.533</v>
      </c>
      <c r="J74" s="97">
        <f t="shared" si="3"/>
        <v>871.731</v>
      </c>
      <c r="K74" s="23" t="s">
        <v>313</v>
      </c>
    </row>
    <row r="75" s="3" customFormat="1" ht="43" customHeight="1" spans="1:11">
      <c r="A75" s="67"/>
      <c r="B75" s="93"/>
      <c r="C75" s="73"/>
      <c r="D75" s="13"/>
      <c r="E75" s="8" t="s">
        <v>204</v>
      </c>
      <c r="F75" s="71"/>
      <c r="G75" s="72"/>
      <c r="H75" s="72"/>
      <c r="I75" s="98"/>
      <c r="J75" s="98">
        <f t="shared" si="3"/>
        <v>0</v>
      </c>
      <c r="K75" s="23"/>
    </row>
    <row r="76" s="3" customFormat="1" ht="43" customHeight="1" spans="1:11">
      <c r="A76" s="59">
        <v>44</v>
      </c>
      <c r="B76" s="93"/>
      <c r="C76" s="73"/>
      <c r="D76" s="9" t="s">
        <v>318</v>
      </c>
      <c r="E76" s="8" t="s">
        <v>202</v>
      </c>
      <c r="F76" s="78" t="s">
        <v>315</v>
      </c>
      <c r="G76" s="66">
        <v>29</v>
      </c>
      <c r="H76" s="66" t="s">
        <v>76</v>
      </c>
      <c r="I76" s="97">
        <v>39.087</v>
      </c>
      <c r="J76" s="97">
        <f t="shared" si="3"/>
        <v>1133.523</v>
      </c>
      <c r="K76" s="23" t="s">
        <v>313</v>
      </c>
    </row>
    <row r="77" s="3" customFormat="1" ht="43" customHeight="1" spans="1:11">
      <c r="A77" s="67"/>
      <c r="B77" s="93"/>
      <c r="C77" s="73"/>
      <c r="D77" s="13"/>
      <c r="E77" s="8" t="s">
        <v>204</v>
      </c>
      <c r="F77" s="71"/>
      <c r="G77" s="72"/>
      <c r="H77" s="72"/>
      <c r="I77" s="98"/>
      <c r="J77" s="98">
        <f t="shared" si="3"/>
        <v>0</v>
      </c>
      <c r="K77" s="23"/>
    </row>
    <row r="78" s="3" customFormat="1" ht="50" customHeight="1" spans="1:11">
      <c r="A78" s="59">
        <v>45</v>
      </c>
      <c r="B78" s="93"/>
      <c r="C78" s="73"/>
      <c r="D78" s="79" t="s">
        <v>319</v>
      </c>
      <c r="E78" s="8" t="s">
        <v>202</v>
      </c>
      <c r="F78" s="78" t="s">
        <v>320</v>
      </c>
      <c r="G78" s="66">
        <v>25</v>
      </c>
      <c r="H78" s="66" t="s">
        <v>76</v>
      </c>
      <c r="I78" s="97">
        <v>58.176</v>
      </c>
      <c r="J78" s="97">
        <f t="shared" si="3"/>
        <v>1454.4</v>
      </c>
      <c r="K78" s="12"/>
    </row>
    <row r="79" s="3" customFormat="1" ht="50" customHeight="1" spans="1:11">
      <c r="A79" s="67"/>
      <c r="B79" s="93"/>
      <c r="C79" s="73"/>
      <c r="D79" s="87"/>
      <c r="E79" s="8" t="s">
        <v>204</v>
      </c>
      <c r="F79" s="71"/>
      <c r="G79" s="72"/>
      <c r="H79" s="72"/>
      <c r="I79" s="98"/>
      <c r="J79" s="98">
        <f t="shared" si="3"/>
        <v>0</v>
      </c>
      <c r="K79" s="12"/>
    </row>
    <row r="80" s="3" customFormat="1" ht="65" customHeight="1" spans="1:11">
      <c r="A80" s="59">
        <v>46</v>
      </c>
      <c r="B80" s="93"/>
      <c r="C80" s="73"/>
      <c r="D80" s="79" t="s">
        <v>321</v>
      </c>
      <c r="E80" s="8" t="s">
        <v>202</v>
      </c>
      <c r="F80" s="78" t="s">
        <v>320</v>
      </c>
      <c r="G80" s="66">
        <v>73</v>
      </c>
      <c r="H80" s="66" t="s">
        <v>76</v>
      </c>
      <c r="I80" s="97">
        <v>24.24</v>
      </c>
      <c r="J80" s="97">
        <f t="shared" si="3"/>
        <v>1769.52</v>
      </c>
      <c r="K80" s="12"/>
    </row>
    <row r="81" s="3" customFormat="1" ht="65" customHeight="1" spans="1:11">
      <c r="A81" s="67"/>
      <c r="B81" s="93"/>
      <c r="C81" s="73"/>
      <c r="D81" s="87"/>
      <c r="E81" s="8" t="s">
        <v>204</v>
      </c>
      <c r="F81" s="71"/>
      <c r="G81" s="72"/>
      <c r="H81" s="72"/>
      <c r="I81" s="98"/>
      <c r="J81" s="98">
        <f t="shared" si="3"/>
        <v>0</v>
      </c>
      <c r="K81" s="12"/>
    </row>
    <row r="82" s="3" customFormat="1" ht="65" customHeight="1" spans="1:11">
      <c r="A82" s="59">
        <v>47</v>
      </c>
      <c r="B82" s="93"/>
      <c r="C82" s="73"/>
      <c r="D82" s="79" t="s">
        <v>322</v>
      </c>
      <c r="E82" s="8" t="s">
        <v>253</v>
      </c>
      <c r="F82" s="78" t="s">
        <v>307</v>
      </c>
      <c r="G82" s="66">
        <v>9.011</v>
      </c>
      <c r="H82" s="66" t="s">
        <v>23</v>
      </c>
      <c r="I82" s="97">
        <v>810.9</v>
      </c>
      <c r="J82" s="97">
        <f t="shared" si="3"/>
        <v>7307.0199</v>
      </c>
      <c r="K82" s="12"/>
    </row>
    <row r="83" s="3" customFormat="1" ht="65" customHeight="1" spans="1:11">
      <c r="A83" s="67"/>
      <c r="B83" s="93"/>
      <c r="C83" s="73"/>
      <c r="D83" s="87"/>
      <c r="E83" s="8" t="s">
        <v>302</v>
      </c>
      <c r="F83" s="71"/>
      <c r="G83" s="72"/>
      <c r="H83" s="72"/>
      <c r="I83" s="98"/>
      <c r="J83" s="98">
        <f t="shared" si="3"/>
        <v>0</v>
      </c>
      <c r="K83" s="12"/>
    </row>
    <row r="84" s="3" customFormat="1" ht="50" customHeight="1" spans="1:11">
      <c r="A84" s="59">
        <v>48</v>
      </c>
      <c r="B84" s="93"/>
      <c r="C84" s="77" t="s">
        <v>323</v>
      </c>
      <c r="D84" s="9" t="s">
        <v>324</v>
      </c>
      <c r="E84" s="8" t="s">
        <v>202</v>
      </c>
      <c r="F84" s="78" t="s">
        <v>312</v>
      </c>
      <c r="G84" s="66">
        <v>7</v>
      </c>
      <c r="H84" s="8" t="s">
        <v>76</v>
      </c>
      <c r="I84" s="97">
        <v>124.533</v>
      </c>
      <c r="J84" s="97">
        <f t="shared" si="3"/>
        <v>871.731</v>
      </c>
      <c r="K84" s="23" t="s">
        <v>325</v>
      </c>
    </row>
    <row r="85" s="3" customFormat="1" ht="50" customHeight="1" spans="1:11">
      <c r="A85" s="67"/>
      <c r="B85" s="93"/>
      <c r="C85" s="73"/>
      <c r="D85" s="13"/>
      <c r="E85" s="8" t="s">
        <v>204</v>
      </c>
      <c r="F85" s="71"/>
      <c r="G85" s="72"/>
      <c r="H85" s="8"/>
      <c r="I85" s="98"/>
      <c r="J85" s="98">
        <f t="shared" si="3"/>
        <v>0</v>
      </c>
      <c r="K85" s="23"/>
    </row>
    <row r="86" s="3" customFormat="1" ht="58" customHeight="1" spans="1:11">
      <c r="A86" s="59">
        <v>49</v>
      </c>
      <c r="B86" s="93"/>
      <c r="C86" s="73"/>
      <c r="D86" s="83" t="s">
        <v>326</v>
      </c>
      <c r="E86" s="8" t="s">
        <v>202</v>
      </c>
      <c r="F86" s="78" t="s">
        <v>312</v>
      </c>
      <c r="G86" s="66">
        <v>26</v>
      </c>
      <c r="H86" s="8" t="s">
        <v>76</v>
      </c>
      <c r="I86" s="97">
        <v>39.087</v>
      </c>
      <c r="J86" s="97">
        <f t="shared" si="3"/>
        <v>1016.262</v>
      </c>
      <c r="K86" s="23" t="s">
        <v>325</v>
      </c>
    </row>
    <row r="87" s="3" customFormat="1" ht="58" customHeight="1" spans="1:11">
      <c r="A87" s="67"/>
      <c r="B87" s="93"/>
      <c r="C87" s="73"/>
      <c r="D87" s="100"/>
      <c r="E87" s="8" t="s">
        <v>204</v>
      </c>
      <c r="F87" s="71"/>
      <c r="G87" s="72"/>
      <c r="H87" s="8"/>
      <c r="I87" s="98"/>
      <c r="J87" s="98">
        <f t="shared" si="3"/>
        <v>0</v>
      </c>
      <c r="K87" s="23"/>
    </row>
    <row r="88" s="3" customFormat="1" ht="58" customHeight="1" spans="1:11">
      <c r="A88" s="59">
        <v>50</v>
      </c>
      <c r="B88" s="93"/>
      <c r="C88" s="73"/>
      <c r="D88" s="62" t="s">
        <v>327</v>
      </c>
      <c r="E88" s="8" t="s">
        <v>202</v>
      </c>
      <c r="F88" s="78" t="s">
        <v>328</v>
      </c>
      <c r="G88" s="66">
        <v>15</v>
      </c>
      <c r="H88" s="8" t="s">
        <v>76</v>
      </c>
      <c r="I88" s="97">
        <v>26.112</v>
      </c>
      <c r="J88" s="97">
        <f t="shared" si="3"/>
        <v>391.68</v>
      </c>
      <c r="K88" s="12"/>
    </row>
    <row r="89" s="3" customFormat="1" ht="58" customHeight="1" spans="1:11">
      <c r="A89" s="67"/>
      <c r="B89" s="93"/>
      <c r="C89" s="73"/>
      <c r="D89" s="100"/>
      <c r="E89" s="8" t="s">
        <v>204</v>
      </c>
      <c r="F89" s="71"/>
      <c r="G89" s="72"/>
      <c r="H89" s="8"/>
      <c r="I89" s="98"/>
      <c r="J89" s="98">
        <f t="shared" si="3"/>
        <v>0</v>
      </c>
      <c r="K89" s="12"/>
    </row>
    <row r="90" s="3" customFormat="1" ht="85" customHeight="1" spans="1:11">
      <c r="A90" s="59">
        <v>51</v>
      </c>
      <c r="B90" s="93"/>
      <c r="C90" s="73"/>
      <c r="D90" s="62" t="s">
        <v>329</v>
      </c>
      <c r="E90" s="8" t="s">
        <v>202</v>
      </c>
      <c r="F90" s="78" t="s">
        <v>330</v>
      </c>
      <c r="G90" s="66">
        <v>90</v>
      </c>
      <c r="H90" s="8" t="s">
        <v>76</v>
      </c>
      <c r="I90" s="97">
        <v>22.207</v>
      </c>
      <c r="J90" s="97">
        <f t="shared" si="3"/>
        <v>1998.63</v>
      </c>
      <c r="K90" s="12"/>
    </row>
    <row r="91" s="3" customFormat="1" ht="85" customHeight="1" spans="1:11">
      <c r="A91" s="67"/>
      <c r="B91" s="93"/>
      <c r="C91" s="73"/>
      <c r="D91" s="100"/>
      <c r="E91" s="8" t="s">
        <v>204</v>
      </c>
      <c r="F91" s="71"/>
      <c r="G91" s="72"/>
      <c r="H91" s="8"/>
      <c r="I91" s="98"/>
      <c r="J91" s="98">
        <f t="shared" si="3"/>
        <v>0</v>
      </c>
      <c r="K91" s="12"/>
    </row>
    <row r="92" s="3" customFormat="1" ht="43" customHeight="1" spans="1:11">
      <c r="A92" s="59">
        <v>52</v>
      </c>
      <c r="B92" s="93"/>
      <c r="C92" s="73"/>
      <c r="D92" s="62" t="s">
        <v>331</v>
      </c>
      <c r="E92" s="8" t="s">
        <v>253</v>
      </c>
      <c r="F92" s="78" t="s">
        <v>332</v>
      </c>
      <c r="G92" s="66">
        <v>5.2</v>
      </c>
      <c r="H92" s="66" t="s">
        <v>23</v>
      </c>
      <c r="I92" s="97">
        <v>604.5</v>
      </c>
      <c r="J92" s="97">
        <f t="shared" si="3"/>
        <v>3143.4</v>
      </c>
      <c r="K92" s="12"/>
    </row>
    <row r="93" s="3" customFormat="1" ht="43" customHeight="1" spans="1:11">
      <c r="A93" s="67"/>
      <c r="B93" s="93"/>
      <c r="C93" s="73"/>
      <c r="D93" s="100"/>
      <c r="E93" s="8" t="s">
        <v>302</v>
      </c>
      <c r="F93" s="71"/>
      <c r="G93" s="72"/>
      <c r="H93" s="72"/>
      <c r="I93" s="98"/>
      <c r="J93" s="98">
        <f t="shared" si="3"/>
        <v>0</v>
      </c>
      <c r="K93" s="12"/>
    </row>
    <row r="94" s="3" customFormat="1" ht="43" customHeight="1" spans="1:11">
      <c r="A94" s="59">
        <v>53</v>
      </c>
      <c r="B94" s="93"/>
      <c r="C94" s="73"/>
      <c r="D94" s="9" t="s">
        <v>333</v>
      </c>
      <c r="E94" s="8" t="s">
        <v>253</v>
      </c>
      <c r="F94" s="78" t="s">
        <v>334</v>
      </c>
      <c r="G94" s="66">
        <v>11.52</v>
      </c>
      <c r="H94" s="66" t="s">
        <v>23</v>
      </c>
      <c r="I94" s="97">
        <v>59.94</v>
      </c>
      <c r="J94" s="97">
        <f t="shared" si="3"/>
        <v>690.5088</v>
      </c>
      <c r="K94" s="12"/>
    </row>
    <row r="95" s="3" customFormat="1" ht="43" customHeight="1" spans="1:11">
      <c r="A95" s="67"/>
      <c r="B95" s="93"/>
      <c r="C95" s="73"/>
      <c r="D95" s="13"/>
      <c r="E95" s="8" t="s">
        <v>302</v>
      </c>
      <c r="F95" s="71"/>
      <c r="G95" s="72"/>
      <c r="H95" s="72"/>
      <c r="I95" s="98"/>
      <c r="J95" s="98">
        <f t="shared" si="3"/>
        <v>0</v>
      </c>
      <c r="K95" s="12"/>
    </row>
    <row r="96" s="3" customFormat="1" ht="72" customHeight="1" spans="1:11">
      <c r="A96" s="80">
        <v>54</v>
      </c>
      <c r="B96" s="93"/>
      <c r="C96" s="15" t="s">
        <v>335</v>
      </c>
      <c r="D96" s="9" t="s">
        <v>336</v>
      </c>
      <c r="E96" s="8" t="s">
        <v>253</v>
      </c>
      <c r="F96" s="12"/>
      <c r="G96" s="65">
        <v>12.24</v>
      </c>
      <c r="H96" s="65" t="s">
        <v>23</v>
      </c>
      <c r="I96" s="99">
        <v>59.94</v>
      </c>
      <c r="J96" s="96">
        <f t="shared" ref="J96:J138" si="4">G96*I96</f>
        <v>733.6656</v>
      </c>
      <c r="K96" s="12"/>
    </row>
    <row r="97" s="3" customFormat="1" ht="43" customHeight="1" spans="1:11">
      <c r="A97" s="59">
        <v>55</v>
      </c>
      <c r="B97" s="93"/>
      <c r="C97" s="77" t="s">
        <v>337</v>
      </c>
      <c r="D97" s="62" t="s">
        <v>338</v>
      </c>
      <c r="E97" s="8" t="s">
        <v>253</v>
      </c>
      <c r="F97" s="78" t="s">
        <v>339</v>
      </c>
      <c r="G97" s="66">
        <v>20.16</v>
      </c>
      <c r="H97" s="66" t="s">
        <v>23</v>
      </c>
      <c r="I97" s="97">
        <v>59.94</v>
      </c>
      <c r="J97" s="97">
        <f t="shared" si="4"/>
        <v>1208.3904</v>
      </c>
      <c r="K97" s="12"/>
    </row>
    <row r="98" s="3" customFormat="1" ht="43" customHeight="1" spans="1:11">
      <c r="A98" s="67"/>
      <c r="B98" s="93"/>
      <c r="C98" s="73"/>
      <c r="D98" s="100"/>
      <c r="E98" s="8" t="s">
        <v>302</v>
      </c>
      <c r="F98" s="71"/>
      <c r="G98" s="72"/>
      <c r="H98" s="72"/>
      <c r="I98" s="98"/>
      <c r="J98" s="98">
        <f t="shared" si="4"/>
        <v>0</v>
      </c>
      <c r="K98" s="12"/>
    </row>
    <row r="99" s="3" customFormat="1" ht="43" customHeight="1" spans="1:11">
      <c r="A99" s="59">
        <v>56</v>
      </c>
      <c r="B99" s="93"/>
      <c r="C99" s="73"/>
      <c r="D99" s="62" t="s">
        <v>340</v>
      </c>
      <c r="E99" s="8" t="s">
        <v>202</v>
      </c>
      <c r="F99" s="78" t="s">
        <v>312</v>
      </c>
      <c r="G99" s="66">
        <v>4</v>
      </c>
      <c r="H99" s="66" t="s">
        <v>76</v>
      </c>
      <c r="I99" s="97">
        <v>124.533</v>
      </c>
      <c r="J99" s="97">
        <f t="shared" si="4"/>
        <v>498.132</v>
      </c>
      <c r="K99" s="23" t="s">
        <v>313</v>
      </c>
    </row>
    <row r="100" s="3" customFormat="1" ht="43" customHeight="1" spans="1:11">
      <c r="A100" s="67"/>
      <c r="B100" s="93"/>
      <c r="C100" s="73"/>
      <c r="D100" s="100"/>
      <c r="E100" s="8" t="s">
        <v>204</v>
      </c>
      <c r="F100" s="71"/>
      <c r="G100" s="72"/>
      <c r="H100" s="72"/>
      <c r="I100" s="98"/>
      <c r="J100" s="98">
        <f t="shared" si="4"/>
        <v>0</v>
      </c>
      <c r="K100" s="23"/>
    </row>
    <row r="101" s="3" customFormat="1" ht="43" customHeight="1" spans="1:11">
      <c r="A101" s="59">
        <v>57</v>
      </c>
      <c r="B101" s="93"/>
      <c r="C101" s="73"/>
      <c r="D101" s="62" t="s">
        <v>341</v>
      </c>
      <c r="E101" s="8" t="s">
        <v>202</v>
      </c>
      <c r="F101" s="78" t="s">
        <v>315</v>
      </c>
      <c r="G101" s="66">
        <v>21</v>
      </c>
      <c r="H101" s="66" t="s">
        <v>76</v>
      </c>
      <c r="I101" s="97">
        <v>39.087</v>
      </c>
      <c r="J101" s="97">
        <f t="shared" si="4"/>
        <v>820.827</v>
      </c>
      <c r="K101" s="23" t="s">
        <v>313</v>
      </c>
    </row>
    <row r="102" s="3" customFormat="1" ht="43" customHeight="1" spans="1:11">
      <c r="A102" s="67"/>
      <c r="B102" s="93"/>
      <c r="C102" s="73"/>
      <c r="D102" s="100"/>
      <c r="E102" s="8" t="s">
        <v>204</v>
      </c>
      <c r="F102" s="71"/>
      <c r="G102" s="72"/>
      <c r="H102" s="72"/>
      <c r="I102" s="98"/>
      <c r="J102" s="98">
        <f t="shared" si="4"/>
        <v>0</v>
      </c>
      <c r="K102" s="23"/>
    </row>
    <row r="103" s="3" customFormat="1" ht="50" customHeight="1" spans="1:11">
      <c r="A103" s="59">
        <v>58</v>
      </c>
      <c r="B103" s="93"/>
      <c r="C103" s="73"/>
      <c r="D103" s="62" t="s">
        <v>342</v>
      </c>
      <c r="E103" s="8" t="s">
        <v>202</v>
      </c>
      <c r="F103" s="78" t="s">
        <v>330</v>
      </c>
      <c r="G103" s="66">
        <v>12</v>
      </c>
      <c r="H103" s="66" t="s">
        <v>76</v>
      </c>
      <c r="I103" s="97">
        <v>25.978</v>
      </c>
      <c r="J103" s="97">
        <f t="shared" si="4"/>
        <v>311.736</v>
      </c>
      <c r="K103" s="12"/>
    </row>
    <row r="104" s="3" customFormat="1" ht="50" customHeight="1" spans="1:11">
      <c r="A104" s="67"/>
      <c r="B104" s="93"/>
      <c r="C104" s="73"/>
      <c r="D104" s="100"/>
      <c r="E104" s="8" t="s">
        <v>204</v>
      </c>
      <c r="F104" s="71"/>
      <c r="G104" s="72"/>
      <c r="H104" s="72"/>
      <c r="I104" s="98"/>
      <c r="J104" s="98">
        <f t="shared" si="4"/>
        <v>0</v>
      </c>
      <c r="K104" s="12"/>
    </row>
    <row r="105" s="3" customFormat="1" ht="50" customHeight="1" spans="1:11">
      <c r="A105" s="59">
        <v>59</v>
      </c>
      <c r="B105" s="93"/>
      <c r="C105" s="73"/>
      <c r="D105" s="62" t="s">
        <v>343</v>
      </c>
      <c r="E105" s="8" t="s">
        <v>202</v>
      </c>
      <c r="F105" s="78" t="s">
        <v>344</v>
      </c>
      <c r="G105" s="66">
        <v>9</v>
      </c>
      <c r="H105" s="66" t="s">
        <v>76</v>
      </c>
      <c r="I105" s="97">
        <v>5.61379</v>
      </c>
      <c r="J105" s="97">
        <f t="shared" si="4"/>
        <v>50.52411</v>
      </c>
      <c r="K105" s="12"/>
    </row>
    <row r="106" s="3" customFormat="1" ht="50" customHeight="1" spans="1:11">
      <c r="A106" s="67"/>
      <c r="B106" s="93"/>
      <c r="C106" s="73"/>
      <c r="D106" s="100"/>
      <c r="E106" s="8" t="s">
        <v>204</v>
      </c>
      <c r="F106" s="71"/>
      <c r="G106" s="72"/>
      <c r="H106" s="72"/>
      <c r="I106" s="98"/>
      <c r="J106" s="98">
        <f t="shared" si="4"/>
        <v>0</v>
      </c>
      <c r="K106" s="12"/>
    </row>
    <row r="107" s="3" customFormat="1" ht="50" customHeight="1" spans="1:11">
      <c r="A107" s="59">
        <v>60</v>
      </c>
      <c r="B107" s="93"/>
      <c r="C107" s="77" t="s">
        <v>345</v>
      </c>
      <c r="D107" s="62" t="s">
        <v>346</v>
      </c>
      <c r="E107" s="8" t="s">
        <v>202</v>
      </c>
      <c r="F107" s="78" t="s">
        <v>312</v>
      </c>
      <c r="G107" s="66">
        <v>6</v>
      </c>
      <c r="H107" s="66" t="s">
        <v>76</v>
      </c>
      <c r="I107" s="97">
        <v>83.628</v>
      </c>
      <c r="J107" s="97">
        <f t="shared" si="4"/>
        <v>501.768</v>
      </c>
      <c r="K107" s="12"/>
    </row>
    <row r="108" s="3" customFormat="1" ht="50" customHeight="1" spans="1:11">
      <c r="A108" s="67"/>
      <c r="B108" s="93"/>
      <c r="C108" s="73"/>
      <c r="D108" s="100"/>
      <c r="E108" s="8" t="s">
        <v>204</v>
      </c>
      <c r="F108" s="71"/>
      <c r="G108" s="72"/>
      <c r="H108" s="72"/>
      <c r="I108" s="98"/>
      <c r="J108" s="98">
        <f t="shared" si="4"/>
        <v>0</v>
      </c>
      <c r="K108" s="12"/>
    </row>
    <row r="109" s="3" customFormat="1" ht="43" customHeight="1" spans="1:11">
      <c r="A109" s="59">
        <v>61</v>
      </c>
      <c r="B109" s="93"/>
      <c r="C109" s="73"/>
      <c r="D109" s="62" t="s">
        <v>347</v>
      </c>
      <c r="E109" s="8" t="s">
        <v>202</v>
      </c>
      <c r="F109" s="78" t="s">
        <v>315</v>
      </c>
      <c r="G109" s="66">
        <v>14</v>
      </c>
      <c r="H109" s="66" t="s">
        <v>76</v>
      </c>
      <c r="I109" s="97">
        <v>39.087</v>
      </c>
      <c r="J109" s="97">
        <f t="shared" si="4"/>
        <v>547.218</v>
      </c>
      <c r="K109" s="23" t="s">
        <v>313</v>
      </c>
    </row>
    <row r="110" s="3" customFormat="1" ht="43" customHeight="1" spans="1:11">
      <c r="A110" s="67"/>
      <c r="B110" s="93"/>
      <c r="C110" s="73"/>
      <c r="D110" s="100"/>
      <c r="E110" s="8" t="s">
        <v>204</v>
      </c>
      <c r="F110" s="71"/>
      <c r="G110" s="72"/>
      <c r="H110" s="72"/>
      <c r="I110" s="98"/>
      <c r="J110" s="98">
        <f t="shared" si="4"/>
        <v>0</v>
      </c>
      <c r="K110" s="23"/>
    </row>
    <row r="111" s="3" customFormat="1" ht="38" customHeight="1" spans="1:11">
      <c r="A111" s="59">
        <v>62</v>
      </c>
      <c r="B111" s="93"/>
      <c r="C111" s="73"/>
      <c r="D111" s="62" t="s">
        <v>348</v>
      </c>
      <c r="E111" s="8" t="s">
        <v>253</v>
      </c>
      <c r="F111" s="78" t="s">
        <v>349</v>
      </c>
      <c r="G111" s="66">
        <v>6.12</v>
      </c>
      <c r="H111" s="66" t="s">
        <v>23</v>
      </c>
      <c r="I111" s="97">
        <v>911.4</v>
      </c>
      <c r="J111" s="97">
        <f t="shared" si="4"/>
        <v>5577.768</v>
      </c>
      <c r="K111" s="12"/>
    </row>
    <row r="112" s="3" customFormat="1" ht="38" customHeight="1" spans="1:11">
      <c r="A112" s="67"/>
      <c r="B112" s="93"/>
      <c r="C112" s="73"/>
      <c r="D112" s="100"/>
      <c r="E112" s="8" t="s">
        <v>302</v>
      </c>
      <c r="F112" s="71"/>
      <c r="G112" s="72"/>
      <c r="H112" s="72"/>
      <c r="I112" s="98"/>
      <c r="J112" s="98">
        <f t="shared" si="4"/>
        <v>0</v>
      </c>
      <c r="K112" s="12"/>
    </row>
    <row r="113" s="3" customFormat="1" ht="60" customHeight="1" spans="1:11">
      <c r="A113" s="59">
        <v>63</v>
      </c>
      <c r="B113" s="93"/>
      <c r="C113" s="73"/>
      <c r="D113" s="62" t="s">
        <v>350</v>
      </c>
      <c r="E113" s="8" t="s">
        <v>202</v>
      </c>
      <c r="F113" s="78" t="s">
        <v>351</v>
      </c>
      <c r="G113" s="66">
        <v>14</v>
      </c>
      <c r="H113" s="66" t="s">
        <v>76</v>
      </c>
      <c r="I113" s="97">
        <v>30.72</v>
      </c>
      <c r="J113" s="101">
        <f t="shared" si="4"/>
        <v>430.08</v>
      </c>
      <c r="K113" s="12"/>
    </row>
    <row r="114" s="3" customFormat="1" ht="60" customHeight="1" spans="1:11">
      <c r="A114" s="67"/>
      <c r="B114" s="93"/>
      <c r="C114" s="73"/>
      <c r="D114" s="100"/>
      <c r="E114" s="8" t="s">
        <v>204</v>
      </c>
      <c r="F114" s="71"/>
      <c r="G114" s="72"/>
      <c r="H114" s="72"/>
      <c r="I114" s="98"/>
      <c r="J114" s="102"/>
      <c r="K114" s="12"/>
    </row>
    <row r="115" s="3" customFormat="1" ht="38" customHeight="1" spans="1:11">
      <c r="A115" s="59">
        <v>64</v>
      </c>
      <c r="B115" s="93"/>
      <c r="C115" s="77" t="s">
        <v>352</v>
      </c>
      <c r="D115" s="62" t="s">
        <v>353</v>
      </c>
      <c r="E115" s="8" t="s">
        <v>253</v>
      </c>
      <c r="F115" s="78" t="s">
        <v>339</v>
      </c>
      <c r="G115" s="66">
        <v>12.6</v>
      </c>
      <c r="H115" s="66" t="s">
        <v>23</v>
      </c>
      <c r="I115" s="97">
        <v>59.94</v>
      </c>
      <c r="J115" s="101">
        <f t="shared" si="4"/>
        <v>755.244</v>
      </c>
      <c r="K115" s="12"/>
    </row>
    <row r="116" s="3" customFormat="1" ht="38" customHeight="1" spans="1:11">
      <c r="A116" s="67"/>
      <c r="B116" s="93"/>
      <c r="C116" s="73"/>
      <c r="D116" s="100"/>
      <c r="E116" s="8" t="s">
        <v>302</v>
      </c>
      <c r="F116" s="71"/>
      <c r="G116" s="72"/>
      <c r="H116" s="72"/>
      <c r="I116" s="98"/>
      <c r="J116" s="102"/>
      <c r="K116" s="12"/>
    </row>
    <row r="117" s="3" customFormat="1" ht="38" customHeight="1" spans="1:11">
      <c r="A117" s="59">
        <v>65</v>
      </c>
      <c r="B117" s="93"/>
      <c r="C117" s="77" t="s">
        <v>354</v>
      </c>
      <c r="D117" s="62" t="s">
        <v>355</v>
      </c>
      <c r="E117" s="8" t="s">
        <v>253</v>
      </c>
      <c r="F117" s="78" t="s">
        <v>356</v>
      </c>
      <c r="G117" s="66">
        <v>5.772116</v>
      </c>
      <c r="H117" s="66" t="s">
        <v>23</v>
      </c>
      <c r="I117" s="97">
        <v>59.94</v>
      </c>
      <c r="J117" s="101">
        <f t="shared" si="4"/>
        <v>345.98063304</v>
      </c>
      <c r="K117" s="12"/>
    </row>
    <row r="118" s="3" customFormat="1" ht="38" customHeight="1" spans="1:11">
      <c r="A118" s="67"/>
      <c r="B118" s="93"/>
      <c r="C118" s="73"/>
      <c r="D118" s="100"/>
      <c r="E118" s="8" t="s">
        <v>302</v>
      </c>
      <c r="F118" s="71"/>
      <c r="G118" s="72"/>
      <c r="H118" s="72"/>
      <c r="I118" s="98"/>
      <c r="J118" s="102"/>
      <c r="K118" s="12"/>
    </row>
    <row r="119" s="3" customFormat="1" ht="38" customHeight="1" spans="1:11">
      <c r="A119" s="59">
        <v>66</v>
      </c>
      <c r="B119" s="92" t="s">
        <v>357</v>
      </c>
      <c r="C119" s="66"/>
      <c r="D119" s="62" t="s">
        <v>358</v>
      </c>
      <c r="E119" s="8" t="s">
        <v>253</v>
      </c>
      <c r="F119" s="78" t="s">
        <v>359</v>
      </c>
      <c r="G119" s="66">
        <v>11.52</v>
      </c>
      <c r="H119" s="66" t="s">
        <v>23</v>
      </c>
      <c r="I119" s="97">
        <v>115</v>
      </c>
      <c r="J119" s="101">
        <f t="shared" si="4"/>
        <v>1324.8</v>
      </c>
      <c r="K119" s="12"/>
    </row>
    <row r="120" s="3" customFormat="1" ht="38" customHeight="1" spans="1:11">
      <c r="A120" s="67"/>
      <c r="B120" s="93"/>
      <c r="C120" s="65"/>
      <c r="D120" s="100"/>
      <c r="E120" s="8" t="s">
        <v>302</v>
      </c>
      <c r="F120" s="71"/>
      <c r="G120" s="72"/>
      <c r="H120" s="72"/>
      <c r="I120" s="98"/>
      <c r="J120" s="102"/>
      <c r="K120" s="12"/>
    </row>
    <row r="121" s="3" customFormat="1" ht="43" customHeight="1" spans="1:11">
      <c r="A121" s="59">
        <v>67</v>
      </c>
      <c r="B121" s="93"/>
      <c r="C121" s="65"/>
      <c r="D121" s="62" t="s">
        <v>360</v>
      </c>
      <c r="E121" s="8" t="s">
        <v>202</v>
      </c>
      <c r="F121" s="78" t="s">
        <v>361</v>
      </c>
      <c r="G121" s="66">
        <v>5</v>
      </c>
      <c r="H121" s="66" t="s">
        <v>23</v>
      </c>
      <c r="I121" s="97">
        <v>154.0125</v>
      </c>
      <c r="J121" s="101">
        <f t="shared" si="4"/>
        <v>770.0625</v>
      </c>
      <c r="K121" s="23" t="s">
        <v>362</v>
      </c>
    </row>
    <row r="122" s="3" customFormat="1" ht="43" customHeight="1" spans="1:11">
      <c r="A122" s="67"/>
      <c r="B122" s="93"/>
      <c r="C122" s="65"/>
      <c r="D122" s="100"/>
      <c r="E122" s="8" t="s">
        <v>204</v>
      </c>
      <c r="F122" s="71"/>
      <c r="G122" s="72"/>
      <c r="H122" s="72"/>
      <c r="I122" s="98"/>
      <c r="J122" s="102"/>
      <c r="K122" s="23"/>
    </row>
    <row r="123" s="3" customFormat="1" ht="43" customHeight="1" spans="1:11">
      <c r="A123" s="59">
        <v>68</v>
      </c>
      <c r="B123" s="93"/>
      <c r="C123" s="65"/>
      <c r="D123" s="62" t="s">
        <v>363</v>
      </c>
      <c r="E123" s="8" t="s">
        <v>202</v>
      </c>
      <c r="F123" s="78" t="s">
        <v>364</v>
      </c>
      <c r="G123" s="66">
        <v>2</v>
      </c>
      <c r="H123" s="66" t="s">
        <v>76</v>
      </c>
      <c r="I123" s="97">
        <v>29.890125</v>
      </c>
      <c r="J123" s="101">
        <f t="shared" si="4"/>
        <v>59.78025</v>
      </c>
      <c r="K123" s="23" t="s">
        <v>362</v>
      </c>
    </row>
    <row r="124" s="3" customFormat="1" ht="43" customHeight="1" spans="1:11">
      <c r="A124" s="67"/>
      <c r="B124" s="93"/>
      <c r="C124" s="65"/>
      <c r="D124" s="100"/>
      <c r="E124" s="8" t="s">
        <v>204</v>
      </c>
      <c r="F124" s="71"/>
      <c r="G124" s="72"/>
      <c r="H124" s="72"/>
      <c r="I124" s="98"/>
      <c r="J124" s="102"/>
      <c r="K124" s="23"/>
    </row>
    <row r="125" s="3" customFormat="1" ht="43" customHeight="1" spans="1:11">
      <c r="A125" s="59">
        <v>69</v>
      </c>
      <c r="B125" s="93"/>
      <c r="C125" s="65"/>
      <c r="D125" s="62" t="s">
        <v>365</v>
      </c>
      <c r="E125" s="8" t="s">
        <v>202</v>
      </c>
      <c r="F125" s="78" t="s">
        <v>366</v>
      </c>
      <c r="G125" s="66">
        <v>17</v>
      </c>
      <c r="H125" s="66" t="s">
        <v>76</v>
      </c>
      <c r="I125" s="97">
        <v>51.6375</v>
      </c>
      <c r="J125" s="101">
        <f t="shared" si="4"/>
        <v>877.8375</v>
      </c>
      <c r="K125" s="23" t="s">
        <v>362</v>
      </c>
    </row>
    <row r="126" s="3" customFormat="1" ht="43" customHeight="1" spans="1:11">
      <c r="A126" s="67"/>
      <c r="B126" s="93"/>
      <c r="C126" s="65"/>
      <c r="D126" s="100"/>
      <c r="E126" s="8" t="s">
        <v>204</v>
      </c>
      <c r="F126" s="71"/>
      <c r="G126" s="72"/>
      <c r="H126" s="72"/>
      <c r="I126" s="98"/>
      <c r="J126" s="102"/>
      <c r="K126" s="23"/>
    </row>
    <row r="127" s="3" customFormat="1" ht="43" customHeight="1" spans="1:11">
      <c r="A127" s="59">
        <v>70</v>
      </c>
      <c r="B127" s="93"/>
      <c r="C127" s="77" t="s">
        <v>367</v>
      </c>
      <c r="D127" s="62" t="s">
        <v>368</v>
      </c>
      <c r="E127" s="8" t="s">
        <v>253</v>
      </c>
      <c r="F127" s="78" t="s">
        <v>369</v>
      </c>
      <c r="G127" s="66">
        <v>150</v>
      </c>
      <c r="H127" s="66" t="s">
        <v>23</v>
      </c>
      <c r="I127" s="97">
        <v>59.94</v>
      </c>
      <c r="J127" s="101">
        <f t="shared" si="4"/>
        <v>8991</v>
      </c>
      <c r="K127" s="12"/>
    </row>
    <row r="128" s="3" customFormat="1" ht="43" customHeight="1" spans="1:11">
      <c r="A128" s="67"/>
      <c r="B128" s="93"/>
      <c r="C128" s="73"/>
      <c r="D128" s="100"/>
      <c r="E128" s="8" t="s">
        <v>302</v>
      </c>
      <c r="F128" s="71"/>
      <c r="G128" s="72"/>
      <c r="H128" s="72"/>
      <c r="I128" s="98"/>
      <c r="J128" s="102"/>
      <c r="K128" s="12"/>
    </row>
    <row r="129" s="3" customFormat="1" ht="30" customHeight="1" spans="1:11">
      <c r="A129" s="80">
        <v>71</v>
      </c>
      <c r="B129" s="92" t="s">
        <v>370</v>
      </c>
      <c r="C129" s="77" t="s">
        <v>371</v>
      </c>
      <c r="D129" s="103" t="s">
        <v>371</v>
      </c>
      <c r="E129" s="8" t="s">
        <v>372</v>
      </c>
      <c r="F129" s="12" t="s">
        <v>373</v>
      </c>
      <c r="G129" s="8">
        <v>1</v>
      </c>
      <c r="H129" s="8" t="s">
        <v>251</v>
      </c>
      <c r="I129" s="8">
        <v>44.352</v>
      </c>
      <c r="J129" s="96">
        <f t="shared" si="4"/>
        <v>44.352</v>
      </c>
      <c r="K129" s="12"/>
    </row>
    <row r="130" s="3" customFormat="1" ht="30" customHeight="1" spans="1:11">
      <c r="A130" s="80">
        <v>72</v>
      </c>
      <c r="B130" s="93"/>
      <c r="C130" s="77" t="s">
        <v>374</v>
      </c>
      <c r="D130" s="103" t="s">
        <v>374</v>
      </c>
      <c r="E130" s="8" t="s">
        <v>375</v>
      </c>
      <c r="F130" s="12" t="s">
        <v>376</v>
      </c>
      <c r="G130" s="8">
        <v>24</v>
      </c>
      <c r="H130" s="8" t="s">
        <v>377</v>
      </c>
      <c r="I130" s="99">
        <v>59.94</v>
      </c>
      <c r="J130" s="96">
        <f t="shared" si="4"/>
        <v>1438.56</v>
      </c>
      <c r="K130" s="12"/>
    </row>
    <row r="131" s="3" customFormat="1" ht="22" customHeight="1" spans="1:11">
      <c r="A131" s="80">
        <v>73</v>
      </c>
      <c r="B131" s="104" t="s">
        <v>378</v>
      </c>
      <c r="C131" s="66"/>
      <c r="D131" s="103" t="s">
        <v>379</v>
      </c>
      <c r="E131" s="8" t="s">
        <v>380</v>
      </c>
      <c r="F131" s="12" t="s">
        <v>381</v>
      </c>
      <c r="G131" s="8">
        <v>30</v>
      </c>
      <c r="H131" s="8" t="s">
        <v>76</v>
      </c>
      <c r="I131" s="8">
        <v>320</v>
      </c>
      <c r="J131" s="96">
        <f t="shared" si="4"/>
        <v>9600</v>
      </c>
      <c r="K131" s="12"/>
    </row>
    <row r="132" s="3" customFormat="1" ht="22" customHeight="1" spans="1:11">
      <c r="A132" s="80">
        <v>74</v>
      </c>
      <c r="B132" s="104"/>
      <c r="C132" s="65"/>
      <c r="D132" s="103"/>
      <c r="E132" s="8" t="s">
        <v>382</v>
      </c>
      <c r="F132" s="12" t="s">
        <v>383</v>
      </c>
      <c r="G132" s="8">
        <v>30</v>
      </c>
      <c r="H132" s="8" t="s">
        <v>76</v>
      </c>
      <c r="I132" s="8">
        <v>0</v>
      </c>
      <c r="J132" s="96">
        <f t="shared" si="4"/>
        <v>0</v>
      </c>
      <c r="K132" s="12"/>
    </row>
    <row r="133" s="3" customFormat="1" ht="22" customHeight="1" spans="1:11">
      <c r="A133" s="80">
        <v>75</v>
      </c>
      <c r="B133" s="104"/>
      <c r="C133" s="65"/>
      <c r="D133" s="103" t="s">
        <v>384</v>
      </c>
      <c r="E133" s="8" t="s">
        <v>385</v>
      </c>
      <c r="F133" s="78" t="s">
        <v>384</v>
      </c>
      <c r="G133" s="8">
        <v>100</v>
      </c>
      <c r="H133" s="8" t="s">
        <v>76</v>
      </c>
      <c r="I133" s="8">
        <v>20</v>
      </c>
      <c r="J133" s="96">
        <f t="shared" si="4"/>
        <v>2000</v>
      </c>
      <c r="K133" s="12"/>
    </row>
    <row r="134" s="3" customFormat="1" ht="22" customHeight="1" spans="1:11">
      <c r="A134" s="80">
        <v>76</v>
      </c>
      <c r="B134" s="104"/>
      <c r="C134" s="65"/>
      <c r="D134" s="103" t="s">
        <v>386</v>
      </c>
      <c r="E134" s="8" t="s">
        <v>387</v>
      </c>
      <c r="F134" s="78" t="s">
        <v>386</v>
      </c>
      <c r="G134" s="8">
        <v>29</v>
      </c>
      <c r="H134" s="8" t="s">
        <v>76</v>
      </c>
      <c r="I134" s="8">
        <v>10</v>
      </c>
      <c r="J134" s="96">
        <f t="shared" si="4"/>
        <v>290</v>
      </c>
      <c r="K134" s="12"/>
    </row>
    <row r="135" s="3" customFormat="1" ht="39" customHeight="1" spans="1:11">
      <c r="A135" s="80">
        <v>77</v>
      </c>
      <c r="B135" s="92" t="s">
        <v>388</v>
      </c>
      <c r="C135" s="66"/>
      <c r="D135" s="103"/>
      <c r="E135" s="8" t="s">
        <v>389</v>
      </c>
      <c r="F135" s="23" t="s">
        <v>390</v>
      </c>
      <c r="G135" s="8">
        <v>4</v>
      </c>
      <c r="H135" s="8" t="s">
        <v>76</v>
      </c>
      <c r="I135" s="8">
        <v>60</v>
      </c>
      <c r="J135" s="96">
        <f t="shared" si="4"/>
        <v>240</v>
      </c>
      <c r="K135" s="110" t="s">
        <v>391</v>
      </c>
    </row>
    <row r="136" s="3" customFormat="1" ht="22" customHeight="1" spans="1:11">
      <c r="A136" s="80">
        <v>78</v>
      </c>
      <c r="B136" s="93"/>
      <c r="C136" s="65"/>
      <c r="D136" s="13"/>
      <c r="E136" s="8" t="s">
        <v>392</v>
      </c>
      <c r="F136" s="12"/>
      <c r="G136" s="8">
        <v>45</v>
      </c>
      <c r="H136" s="8" t="s">
        <v>393</v>
      </c>
      <c r="I136" s="8">
        <v>4</v>
      </c>
      <c r="J136" s="96">
        <f t="shared" si="4"/>
        <v>180</v>
      </c>
      <c r="K136" s="12"/>
    </row>
    <row r="137" s="3" customFormat="1" ht="22" customHeight="1" spans="1:11">
      <c r="A137" s="80">
        <v>79</v>
      </c>
      <c r="B137" s="93"/>
      <c r="C137" s="65"/>
      <c r="D137" s="13"/>
      <c r="E137" s="8" t="s">
        <v>394</v>
      </c>
      <c r="F137" s="12" t="s">
        <v>395</v>
      </c>
      <c r="G137" s="8">
        <v>35</v>
      </c>
      <c r="H137" s="8" t="s">
        <v>23</v>
      </c>
      <c r="I137" s="8">
        <v>16</v>
      </c>
      <c r="J137" s="96">
        <f>I137*200</f>
        <v>3200</v>
      </c>
      <c r="K137" s="110" t="s">
        <v>396</v>
      </c>
    </row>
    <row r="138" s="3" customFormat="1" ht="22" customHeight="1" spans="1:11">
      <c r="A138" s="80">
        <v>80</v>
      </c>
      <c r="B138" s="93"/>
      <c r="C138" s="72"/>
      <c r="D138" s="13"/>
      <c r="E138" s="8" t="s">
        <v>397</v>
      </c>
      <c r="F138" s="12" t="s">
        <v>398</v>
      </c>
      <c r="G138" s="8">
        <v>5</v>
      </c>
      <c r="H138" s="8" t="s">
        <v>399</v>
      </c>
      <c r="I138" s="8">
        <v>380</v>
      </c>
      <c r="J138" s="96">
        <f>G138*I138</f>
        <v>1900</v>
      </c>
      <c r="K138" s="110" t="s">
        <v>400</v>
      </c>
    </row>
    <row r="139" s="51" customFormat="1" ht="29" customHeight="1" spans="1:11">
      <c r="A139" s="105">
        <v>81</v>
      </c>
      <c r="B139" s="106"/>
      <c r="C139" s="107"/>
      <c r="D139" s="107"/>
      <c r="E139" s="107" t="s">
        <v>9</v>
      </c>
      <c r="F139" s="108"/>
      <c r="G139" s="109"/>
      <c r="H139" s="109"/>
      <c r="I139" s="8"/>
      <c r="J139" s="111">
        <f>SUM(J3:J138)</f>
        <v>137779.31201124</v>
      </c>
      <c r="K139" s="23"/>
    </row>
  </sheetData>
  <mergeCells count="474">
    <mergeCell ref="A1:K1"/>
    <mergeCell ref="E139:F139"/>
    <mergeCell ref="A3:A4"/>
    <mergeCell ref="A5:A6"/>
    <mergeCell ref="A7:A8"/>
    <mergeCell ref="A9:A10"/>
    <mergeCell ref="A11:A12"/>
    <mergeCell ref="A15:A16"/>
    <mergeCell ref="A19:A20"/>
    <mergeCell ref="A21:A22"/>
    <mergeCell ref="A23:A24"/>
    <mergeCell ref="A30:A31"/>
    <mergeCell ref="A32:A33"/>
    <mergeCell ref="A34:A35"/>
    <mergeCell ref="A36:A37"/>
    <mergeCell ref="A38:A39"/>
    <mergeCell ref="A40:A41"/>
    <mergeCell ref="A42:A43"/>
    <mergeCell ref="A44:A45"/>
    <mergeCell ref="A46:A47"/>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B3:B37"/>
    <mergeCell ref="B38:B47"/>
    <mergeCell ref="B48:B118"/>
    <mergeCell ref="B119:B128"/>
    <mergeCell ref="B129:B130"/>
    <mergeCell ref="B131:B134"/>
    <mergeCell ref="B135:B138"/>
    <mergeCell ref="C3:C6"/>
    <mergeCell ref="C7:C14"/>
    <mergeCell ref="C15:C16"/>
    <mergeCell ref="C18:C22"/>
    <mergeCell ref="C23:C24"/>
    <mergeCell ref="C25:C37"/>
    <mergeCell ref="C38:C41"/>
    <mergeCell ref="C42:C47"/>
    <mergeCell ref="C48:C49"/>
    <mergeCell ref="C50:C51"/>
    <mergeCell ref="C52:C67"/>
    <mergeCell ref="C68:C73"/>
    <mergeCell ref="C74:C83"/>
    <mergeCell ref="C84:C95"/>
    <mergeCell ref="C97:C106"/>
    <mergeCell ref="C107:C114"/>
    <mergeCell ref="C115:C116"/>
    <mergeCell ref="C117:C118"/>
    <mergeCell ref="C119:C126"/>
    <mergeCell ref="C127:C128"/>
    <mergeCell ref="C131:C134"/>
    <mergeCell ref="C135:C138"/>
    <mergeCell ref="D3:D4"/>
    <mergeCell ref="D5:D6"/>
    <mergeCell ref="D7:D8"/>
    <mergeCell ref="D9:D10"/>
    <mergeCell ref="D11:D12"/>
    <mergeCell ref="D15:D16"/>
    <mergeCell ref="D19:D20"/>
    <mergeCell ref="D21:D22"/>
    <mergeCell ref="D23:D24"/>
    <mergeCell ref="D30:D31"/>
    <mergeCell ref="D32:D33"/>
    <mergeCell ref="D34:D35"/>
    <mergeCell ref="D36:D37"/>
    <mergeCell ref="D38:D39"/>
    <mergeCell ref="D40:D41"/>
    <mergeCell ref="D42:D43"/>
    <mergeCell ref="D44:D45"/>
    <mergeCell ref="D46:D47"/>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7:D98"/>
    <mergeCell ref="D99:D100"/>
    <mergeCell ref="D101:D102"/>
    <mergeCell ref="D103:D104"/>
    <mergeCell ref="D105:D106"/>
    <mergeCell ref="D107:D108"/>
    <mergeCell ref="D109:D110"/>
    <mergeCell ref="D111:D112"/>
    <mergeCell ref="D113:D114"/>
    <mergeCell ref="D115:D116"/>
    <mergeCell ref="D117:D118"/>
    <mergeCell ref="D119:D120"/>
    <mergeCell ref="D121:D122"/>
    <mergeCell ref="D123:D124"/>
    <mergeCell ref="D125:D126"/>
    <mergeCell ref="D127:D128"/>
    <mergeCell ref="F3:F4"/>
    <mergeCell ref="F5:F6"/>
    <mergeCell ref="F7:F8"/>
    <mergeCell ref="F9:F10"/>
    <mergeCell ref="F11:F12"/>
    <mergeCell ref="F19:F20"/>
    <mergeCell ref="F21:F22"/>
    <mergeCell ref="F23:F24"/>
    <mergeCell ref="F30:F31"/>
    <mergeCell ref="F32:F33"/>
    <mergeCell ref="F34:F35"/>
    <mergeCell ref="F36:F37"/>
    <mergeCell ref="F38:F39"/>
    <mergeCell ref="F40:F41"/>
    <mergeCell ref="F42:F43"/>
    <mergeCell ref="F44:F45"/>
    <mergeCell ref="F46:F47"/>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G3:G4"/>
    <mergeCell ref="G5:G6"/>
    <mergeCell ref="G7:G8"/>
    <mergeCell ref="G9:G10"/>
    <mergeCell ref="G11:G12"/>
    <mergeCell ref="G19:G20"/>
    <mergeCell ref="G21:G22"/>
    <mergeCell ref="G23:G24"/>
    <mergeCell ref="G30:G31"/>
    <mergeCell ref="G32:G33"/>
    <mergeCell ref="G34:G35"/>
    <mergeCell ref="G36:G37"/>
    <mergeCell ref="G38:G39"/>
    <mergeCell ref="G40:G41"/>
    <mergeCell ref="G42:G43"/>
    <mergeCell ref="G44:G45"/>
    <mergeCell ref="G46:G47"/>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H3:H4"/>
    <mergeCell ref="H5:H6"/>
    <mergeCell ref="H7:H8"/>
    <mergeCell ref="H9:H10"/>
    <mergeCell ref="H11:H12"/>
    <mergeCell ref="H19:H20"/>
    <mergeCell ref="H21:H22"/>
    <mergeCell ref="H23:H24"/>
    <mergeCell ref="H30:H31"/>
    <mergeCell ref="H32:H33"/>
    <mergeCell ref="H34:H35"/>
    <mergeCell ref="H36:H37"/>
    <mergeCell ref="H38:H39"/>
    <mergeCell ref="H40:H41"/>
    <mergeCell ref="H42:H43"/>
    <mergeCell ref="H44:H45"/>
    <mergeCell ref="H46:H47"/>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I3:I4"/>
    <mergeCell ref="I5:I6"/>
    <mergeCell ref="I7:I8"/>
    <mergeCell ref="I9:I10"/>
    <mergeCell ref="I11:I12"/>
    <mergeCell ref="I15:I16"/>
    <mergeCell ref="I19:I20"/>
    <mergeCell ref="I21:I22"/>
    <mergeCell ref="I23:I24"/>
    <mergeCell ref="I30:I31"/>
    <mergeCell ref="I32:I33"/>
    <mergeCell ref="I34:I35"/>
    <mergeCell ref="I36:I37"/>
    <mergeCell ref="I38:I39"/>
    <mergeCell ref="I40:I41"/>
    <mergeCell ref="I42:I43"/>
    <mergeCell ref="I44:I45"/>
    <mergeCell ref="I46:I47"/>
    <mergeCell ref="I52:I53"/>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I94:I95"/>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J3:J4"/>
    <mergeCell ref="J5:J6"/>
    <mergeCell ref="J7:J8"/>
    <mergeCell ref="J9:J10"/>
    <mergeCell ref="J11:J12"/>
    <mergeCell ref="J15:J16"/>
    <mergeCell ref="J19:J20"/>
    <mergeCell ref="J21:J22"/>
    <mergeCell ref="J23:J24"/>
    <mergeCell ref="J30:J31"/>
    <mergeCell ref="J32:J33"/>
    <mergeCell ref="J34:J35"/>
    <mergeCell ref="J36:J37"/>
    <mergeCell ref="J38:J39"/>
    <mergeCell ref="J40:J41"/>
    <mergeCell ref="J42:J43"/>
    <mergeCell ref="J44:J45"/>
    <mergeCell ref="J46:J47"/>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K3:K4"/>
    <mergeCell ref="K5:K6"/>
    <mergeCell ref="K7:K8"/>
    <mergeCell ref="K9:K10"/>
    <mergeCell ref="K11:K12"/>
    <mergeCell ref="K21:K22"/>
    <mergeCell ref="K23:K24"/>
    <mergeCell ref="K30:K31"/>
    <mergeCell ref="K32:K33"/>
    <mergeCell ref="K34:K35"/>
    <mergeCell ref="K36:K37"/>
    <mergeCell ref="K38:K39"/>
    <mergeCell ref="K40:K41"/>
    <mergeCell ref="K42:K43"/>
    <mergeCell ref="K44:K45"/>
    <mergeCell ref="K46:K47"/>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86:K87"/>
    <mergeCell ref="K88:K89"/>
    <mergeCell ref="K90:K91"/>
    <mergeCell ref="K92:K93"/>
    <mergeCell ref="K94:K95"/>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s>
  <pageMargins left="0.432638888888889" right="0.432638888888889" top="0.471527777777778" bottom="0.393055555555556" header="0.275" footer="0.235416666666667"/>
  <pageSetup paperSize="9" scale="50" orientation="landscape"/>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9" workbookViewId="0">
      <selection activeCell="H3" sqref="H3:H26"/>
    </sheetView>
  </sheetViews>
  <sheetFormatPr defaultColWidth="9" defaultRowHeight="13.5"/>
  <cols>
    <col min="1" max="1" width="6.75" style="27" customWidth="1"/>
    <col min="2" max="2" width="11.875" style="27" customWidth="1"/>
    <col min="3" max="3" width="21" style="28" customWidth="1"/>
    <col min="4" max="4" width="16.75" style="27" customWidth="1"/>
    <col min="5" max="7" width="9" style="27"/>
    <col min="8" max="8" width="9.25" style="27"/>
    <col min="9" max="9" width="12.25" style="27" customWidth="1"/>
    <col min="10" max="16384" width="9" style="27"/>
  </cols>
  <sheetData>
    <row r="1" s="27" customFormat="1" ht="57" customHeight="1" spans="1:9">
      <c r="A1" s="29" t="s">
        <v>401</v>
      </c>
      <c r="B1" s="29"/>
      <c r="C1" s="30"/>
      <c r="D1" s="29"/>
      <c r="E1" s="29"/>
      <c r="F1" s="29"/>
      <c r="G1" s="29"/>
      <c r="H1" s="29"/>
      <c r="I1" s="29"/>
    </row>
    <row r="2" s="27" customFormat="1" ht="28" customHeight="1" spans="1:9">
      <c r="A2" s="32" t="s">
        <v>1</v>
      </c>
      <c r="B2" s="32" t="s">
        <v>402</v>
      </c>
      <c r="C2" s="33" t="s">
        <v>403</v>
      </c>
      <c r="D2" s="32" t="s">
        <v>404</v>
      </c>
      <c r="E2" s="32" t="s">
        <v>16</v>
      </c>
      <c r="F2" s="32" t="s">
        <v>15</v>
      </c>
      <c r="G2" s="32" t="s">
        <v>159</v>
      </c>
      <c r="H2" s="32" t="s">
        <v>405</v>
      </c>
      <c r="I2" s="32" t="s">
        <v>4</v>
      </c>
    </row>
    <row r="3" s="27" customFormat="1" ht="36" customHeight="1" spans="1:9">
      <c r="A3" s="34">
        <v>1</v>
      </c>
      <c r="B3" s="35" t="s">
        <v>406</v>
      </c>
      <c r="C3" s="36" t="s">
        <v>407</v>
      </c>
      <c r="D3" s="34" t="s">
        <v>408</v>
      </c>
      <c r="E3" s="37" t="s">
        <v>23</v>
      </c>
      <c r="F3" s="34">
        <v>12.5</v>
      </c>
      <c r="G3" s="34">
        <v>180</v>
      </c>
      <c r="H3" s="34">
        <f t="shared" ref="H3:H25" si="0">F3*G3</f>
        <v>2250</v>
      </c>
      <c r="I3" s="34"/>
    </row>
    <row r="4" s="27" customFormat="1" ht="36" customHeight="1" spans="1:9">
      <c r="A4" s="34">
        <v>2</v>
      </c>
      <c r="B4" s="39" t="s">
        <v>409</v>
      </c>
      <c r="C4" s="36" t="s">
        <v>407</v>
      </c>
      <c r="D4" s="34" t="s">
        <v>410</v>
      </c>
      <c r="E4" s="37" t="s">
        <v>23</v>
      </c>
      <c r="F4" s="34">
        <v>5</v>
      </c>
      <c r="G4" s="34">
        <v>180</v>
      </c>
      <c r="H4" s="34">
        <f t="shared" si="0"/>
        <v>900</v>
      </c>
      <c r="I4" s="34"/>
    </row>
    <row r="5" s="27" customFormat="1" ht="36" customHeight="1" spans="1:9">
      <c r="A5" s="34">
        <v>3</v>
      </c>
      <c r="B5" s="39" t="s">
        <v>411</v>
      </c>
      <c r="C5" s="36" t="s">
        <v>407</v>
      </c>
      <c r="D5" s="34" t="s">
        <v>412</v>
      </c>
      <c r="E5" s="37" t="s">
        <v>23</v>
      </c>
      <c r="F5" s="34">
        <v>43.5</v>
      </c>
      <c r="G5" s="34">
        <v>180</v>
      </c>
      <c r="H5" s="34">
        <f t="shared" si="0"/>
        <v>7830</v>
      </c>
      <c r="I5" s="34"/>
    </row>
    <row r="6" s="27" customFormat="1" ht="36" customHeight="1" spans="1:9">
      <c r="A6" s="34">
        <v>4</v>
      </c>
      <c r="B6" s="39" t="s">
        <v>413</v>
      </c>
      <c r="C6" s="36" t="s">
        <v>407</v>
      </c>
      <c r="D6" s="34" t="s">
        <v>414</v>
      </c>
      <c r="E6" s="37" t="s">
        <v>23</v>
      </c>
      <c r="F6" s="34">
        <v>5.6</v>
      </c>
      <c r="G6" s="34">
        <v>180</v>
      </c>
      <c r="H6" s="34">
        <f t="shared" si="0"/>
        <v>1008</v>
      </c>
      <c r="I6" s="34"/>
    </row>
    <row r="7" s="27" customFormat="1" ht="36" customHeight="1" spans="1:9">
      <c r="A7" s="34">
        <v>5</v>
      </c>
      <c r="B7" s="39" t="s">
        <v>415</v>
      </c>
      <c r="C7" s="36" t="s">
        <v>407</v>
      </c>
      <c r="D7" s="34" t="s">
        <v>416</v>
      </c>
      <c r="E7" s="37" t="s">
        <v>23</v>
      </c>
      <c r="F7" s="34">
        <v>27.5</v>
      </c>
      <c r="G7" s="34">
        <v>180</v>
      </c>
      <c r="H7" s="34">
        <f t="shared" si="0"/>
        <v>4950</v>
      </c>
      <c r="I7" s="34"/>
    </row>
    <row r="8" s="27" customFormat="1" ht="36" customHeight="1" spans="1:9">
      <c r="A8" s="34">
        <v>6</v>
      </c>
      <c r="B8" s="39" t="s">
        <v>417</v>
      </c>
      <c r="C8" s="36" t="s">
        <v>407</v>
      </c>
      <c r="D8" s="34" t="s">
        <v>418</v>
      </c>
      <c r="E8" s="37" t="s">
        <v>23</v>
      </c>
      <c r="F8" s="34">
        <v>23.6</v>
      </c>
      <c r="G8" s="34">
        <v>180</v>
      </c>
      <c r="H8" s="34">
        <f t="shared" si="0"/>
        <v>4248</v>
      </c>
      <c r="I8" s="34"/>
    </row>
    <row r="9" s="27" customFormat="1" ht="36" customHeight="1" spans="1:9">
      <c r="A9" s="34">
        <v>7</v>
      </c>
      <c r="B9" s="39" t="s">
        <v>419</v>
      </c>
      <c r="C9" s="36" t="s">
        <v>407</v>
      </c>
      <c r="D9" s="34" t="s">
        <v>420</v>
      </c>
      <c r="E9" s="37" t="s">
        <v>23</v>
      </c>
      <c r="F9" s="34">
        <v>8.3</v>
      </c>
      <c r="G9" s="34">
        <v>180</v>
      </c>
      <c r="H9" s="34">
        <f t="shared" si="0"/>
        <v>1494</v>
      </c>
      <c r="I9" s="34"/>
    </row>
    <row r="10" s="27" customFormat="1" ht="36" customHeight="1" spans="1:9">
      <c r="A10" s="34">
        <v>8</v>
      </c>
      <c r="B10" s="39"/>
      <c r="C10" s="36" t="s">
        <v>407</v>
      </c>
      <c r="D10" s="34" t="s">
        <v>421</v>
      </c>
      <c r="E10" s="37" t="s">
        <v>23</v>
      </c>
      <c r="F10" s="34">
        <v>1.44</v>
      </c>
      <c r="G10" s="34">
        <v>180</v>
      </c>
      <c r="H10" s="34">
        <f t="shared" si="0"/>
        <v>259.2</v>
      </c>
      <c r="I10" s="34"/>
    </row>
    <row r="11" s="27" customFormat="1" ht="36" customHeight="1" spans="1:9">
      <c r="A11" s="34">
        <v>9</v>
      </c>
      <c r="B11" s="39"/>
      <c r="C11" s="36" t="s">
        <v>407</v>
      </c>
      <c r="D11" s="34" t="s">
        <v>422</v>
      </c>
      <c r="E11" s="37" t="s">
        <v>23</v>
      </c>
      <c r="F11" s="34">
        <v>3.84</v>
      </c>
      <c r="G11" s="34">
        <v>180</v>
      </c>
      <c r="H11" s="34">
        <f t="shared" si="0"/>
        <v>691.2</v>
      </c>
      <c r="I11" s="34"/>
    </row>
    <row r="12" s="27" customFormat="1" ht="36" customHeight="1" spans="1:9">
      <c r="A12" s="34">
        <v>10</v>
      </c>
      <c r="B12" s="39"/>
      <c r="C12" s="36" t="s">
        <v>407</v>
      </c>
      <c r="D12" s="34" t="s">
        <v>423</v>
      </c>
      <c r="E12" s="37" t="s">
        <v>23</v>
      </c>
      <c r="F12" s="34">
        <v>4.16</v>
      </c>
      <c r="G12" s="34">
        <v>180</v>
      </c>
      <c r="H12" s="34">
        <f t="shared" si="0"/>
        <v>748.8</v>
      </c>
      <c r="I12" s="34"/>
    </row>
    <row r="13" s="27" customFormat="1" ht="36" customHeight="1" spans="1:9">
      <c r="A13" s="34">
        <v>11</v>
      </c>
      <c r="B13" s="39"/>
      <c r="C13" s="36" t="s">
        <v>424</v>
      </c>
      <c r="D13" s="34" t="s">
        <v>425</v>
      </c>
      <c r="E13" s="37" t="s">
        <v>76</v>
      </c>
      <c r="F13" s="34">
        <v>14</v>
      </c>
      <c r="G13" s="34">
        <v>150</v>
      </c>
      <c r="H13" s="34">
        <f t="shared" si="0"/>
        <v>2100</v>
      </c>
      <c r="I13" s="34"/>
    </row>
    <row r="14" s="27" customFormat="1" ht="36" customHeight="1" spans="1:9">
      <c r="A14" s="34">
        <v>12</v>
      </c>
      <c r="B14" s="39"/>
      <c r="C14" s="36" t="s">
        <v>424</v>
      </c>
      <c r="D14" s="34" t="s">
        <v>426</v>
      </c>
      <c r="E14" s="37" t="s">
        <v>76</v>
      </c>
      <c r="F14" s="34">
        <v>5</v>
      </c>
      <c r="G14" s="34">
        <v>100</v>
      </c>
      <c r="H14" s="34">
        <f t="shared" si="0"/>
        <v>500</v>
      </c>
      <c r="I14" s="34"/>
    </row>
    <row r="15" s="27" customFormat="1" ht="36" customHeight="1" spans="1:9">
      <c r="A15" s="34">
        <v>13</v>
      </c>
      <c r="B15" s="40" t="s">
        <v>427</v>
      </c>
      <c r="C15" s="36" t="s">
        <v>428</v>
      </c>
      <c r="D15" s="34" t="s">
        <v>429</v>
      </c>
      <c r="E15" s="34" t="s">
        <v>27</v>
      </c>
      <c r="F15" s="34">
        <v>1</v>
      </c>
      <c r="G15" s="34">
        <v>10000</v>
      </c>
      <c r="H15" s="34">
        <f t="shared" si="0"/>
        <v>10000</v>
      </c>
      <c r="I15" s="34" t="s">
        <v>430</v>
      </c>
    </row>
    <row r="16" s="27" customFormat="1" ht="36" customHeight="1" spans="1:9">
      <c r="A16" s="34">
        <v>14</v>
      </c>
      <c r="B16" s="41" t="s">
        <v>431</v>
      </c>
      <c r="C16" s="36" t="s">
        <v>432</v>
      </c>
      <c r="D16" s="34" t="s">
        <v>433</v>
      </c>
      <c r="E16" s="34" t="s">
        <v>27</v>
      </c>
      <c r="F16" s="34">
        <v>1</v>
      </c>
      <c r="G16" s="34">
        <v>6000</v>
      </c>
      <c r="H16" s="34">
        <f t="shared" si="0"/>
        <v>6000</v>
      </c>
      <c r="I16" s="34"/>
    </row>
    <row r="17" s="27" customFormat="1" ht="36" customHeight="1" spans="1:9">
      <c r="A17" s="34">
        <v>15</v>
      </c>
      <c r="B17" s="41" t="s">
        <v>434</v>
      </c>
      <c r="C17" s="36" t="s">
        <v>435</v>
      </c>
      <c r="D17" s="34" t="s">
        <v>436</v>
      </c>
      <c r="E17" s="34" t="s">
        <v>27</v>
      </c>
      <c r="F17" s="34">
        <v>1</v>
      </c>
      <c r="G17" s="34">
        <v>4500</v>
      </c>
      <c r="H17" s="34">
        <f t="shared" si="0"/>
        <v>4500</v>
      </c>
      <c r="I17" s="34"/>
    </row>
    <row r="18" s="27" customFormat="1" ht="36" customHeight="1" spans="1:9">
      <c r="A18" s="34">
        <v>16</v>
      </c>
      <c r="B18" s="41"/>
      <c r="C18" s="36" t="s">
        <v>437</v>
      </c>
      <c r="D18" s="34" t="s">
        <v>438</v>
      </c>
      <c r="E18" s="34" t="s">
        <v>439</v>
      </c>
      <c r="F18" s="34">
        <v>54</v>
      </c>
      <c r="G18" s="34">
        <v>500</v>
      </c>
      <c r="H18" s="34">
        <f t="shared" si="0"/>
        <v>27000</v>
      </c>
      <c r="I18" s="34"/>
    </row>
    <row r="19" s="27" customFormat="1" ht="36" customHeight="1" spans="1:9">
      <c r="A19" s="34">
        <v>17</v>
      </c>
      <c r="B19" s="41"/>
      <c r="C19" s="36" t="s">
        <v>440</v>
      </c>
      <c r="D19" s="34" t="s">
        <v>441</v>
      </c>
      <c r="E19" s="34" t="s">
        <v>439</v>
      </c>
      <c r="F19" s="34">
        <v>54</v>
      </c>
      <c r="G19" s="34">
        <v>100</v>
      </c>
      <c r="H19" s="34">
        <f t="shared" si="0"/>
        <v>5400</v>
      </c>
      <c r="I19" s="34"/>
    </row>
    <row r="20" s="27" customFormat="1" ht="36" customHeight="1" spans="1:9">
      <c r="A20" s="34">
        <v>18</v>
      </c>
      <c r="B20" s="41"/>
      <c r="C20" s="36" t="s">
        <v>442</v>
      </c>
      <c r="D20" s="34"/>
      <c r="E20" s="34" t="s">
        <v>251</v>
      </c>
      <c r="F20" s="34">
        <v>1</v>
      </c>
      <c r="G20" s="34">
        <v>1000</v>
      </c>
      <c r="H20" s="34">
        <f t="shared" si="0"/>
        <v>1000</v>
      </c>
      <c r="I20" s="34"/>
    </row>
    <row r="21" s="27" customFormat="1" ht="36" customHeight="1" spans="1:9">
      <c r="A21" s="34">
        <v>19</v>
      </c>
      <c r="B21" s="41"/>
      <c r="C21" s="36" t="s">
        <v>443</v>
      </c>
      <c r="D21" s="34"/>
      <c r="E21" s="37" t="s">
        <v>23</v>
      </c>
      <c r="F21" s="34">
        <v>142.4</v>
      </c>
      <c r="G21" s="34">
        <v>70</v>
      </c>
      <c r="H21" s="34">
        <f t="shared" si="0"/>
        <v>9968</v>
      </c>
      <c r="I21" s="34"/>
    </row>
    <row r="22" s="27" customFormat="1" ht="36" customHeight="1" spans="1:9">
      <c r="A22" s="34">
        <v>20</v>
      </c>
      <c r="B22" s="41"/>
      <c r="C22" s="36" t="s">
        <v>444</v>
      </c>
      <c r="D22" s="34"/>
      <c r="E22" s="37" t="s">
        <v>445</v>
      </c>
      <c r="F22" s="34">
        <v>20</v>
      </c>
      <c r="G22" s="34">
        <v>50</v>
      </c>
      <c r="H22" s="34">
        <f t="shared" si="0"/>
        <v>1000</v>
      </c>
      <c r="I22" s="34"/>
    </row>
    <row r="23" s="27" customFormat="1" ht="36" customHeight="1" spans="1:9">
      <c r="A23" s="34">
        <v>21</v>
      </c>
      <c r="B23" s="41"/>
      <c r="C23" s="36" t="s">
        <v>446</v>
      </c>
      <c r="D23" s="34"/>
      <c r="E23" s="37" t="s">
        <v>251</v>
      </c>
      <c r="F23" s="34">
        <v>1</v>
      </c>
      <c r="G23" s="34">
        <v>1000</v>
      </c>
      <c r="H23" s="34">
        <f t="shared" si="0"/>
        <v>1000</v>
      </c>
      <c r="I23" s="34"/>
    </row>
    <row r="24" s="27" customFormat="1" ht="36" customHeight="1" spans="1:9">
      <c r="A24" s="34">
        <v>22</v>
      </c>
      <c r="B24" s="41"/>
      <c r="C24" s="36" t="s">
        <v>447</v>
      </c>
      <c r="D24" s="34"/>
      <c r="E24" s="37" t="s">
        <v>251</v>
      </c>
      <c r="F24" s="34">
        <v>1</v>
      </c>
      <c r="G24" s="34">
        <v>2000</v>
      </c>
      <c r="H24" s="34">
        <f t="shared" si="0"/>
        <v>2000</v>
      </c>
      <c r="I24" s="34"/>
    </row>
    <row r="25" s="27" customFormat="1" ht="36" customHeight="1" spans="1:9">
      <c r="A25" s="34">
        <v>23</v>
      </c>
      <c r="B25" s="41"/>
      <c r="C25" s="36" t="s">
        <v>448</v>
      </c>
      <c r="D25" s="34"/>
      <c r="E25" s="37" t="s">
        <v>251</v>
      </c>
      <c r="F25" s="34">
        <v>1</v>
      </c>
      <c r="G25" s="34">
        <v>5000</v>
      </c>
      <c r="H25" s="34">
        <f t="shared" si="0"/>
        <v>5000</v>
      </c>
      <c r="I25" s="34"/>
    </row>
    <row r="26" s="27" customFormat="1" ht="36" customHeight="1" spans="1:9">
      <c r="A26" s="43" t="s">
        <v>9</v>
      </c>
      <c r="B26" s="43"/>
      <c r="C26" s="44"/>
      <c r="D26" s="43"/>
      <c r="E26" s="43"/>
      <c r="F26" s="43"/>
      <c r="G26" s="43"/>
      <c r="H26" s="50">
        <f>SUM(H3:H25)</f>
        <v>99847.2</v>
      </c>
      <c r="I26" s="49"/>
    </row>
  </sheetData>
  <mergeCells count="2">
    <mergeCell ref="A1:I1"/>
    <mergeCell ref="A26:G26"/>
  </mergeCell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view="pageBreakPreview" zoomScaleNormal="100" workbookViewId="0">
      <selection activeCell="A1" sqref="A1:E1"/>
    </sheetView>
  </sheetViews>
  <sheetFormatPr defaultColWidth="9" defaultRowHeight="13.5"/>
  <cols>
    <col min="1" max="1" width="6.75" style="27" customWidth="1"/>
    <col min="2" max="2" width="11.875" style="27" customWidth="1"/>
    <col min="3" max="3" width="21" style="28" customWidth="1"/>
    <col min="4" max="4" width="16.75" style="27" customWidth="1"/>
    <col min="5" max="5" width="9" style="27"/>
    <col min="6" max="6" width="9.375" style="27"/>
    <col min="7" max="7" width="9" style="27"/>
    <col min="8" max="10" width="12.625" style="27"/>
    <col min="11" max="11" width="9" style="27"/>
    <col min="12" max="12" width="25.875" style="27" customWidth="1"/>
    <col min="13" max="16384" width="9" style="27"/>
  </cols>
  <sheetData>
    <row r="1" ht="57" customHeight="1" spans="1:9">
      <c r="A1" s="29" t="s">
        <v>401</v>
      </c>
      <c r="B1" s="29"/>
      <c r="C1" s="30"/>
      <c r="D1" s="29"/>
      <c r="E1" s="29"/>
      <c r="F1" s="31"/>
      <c r="G1" s="31"/>
      <c r="H1" s="31"/>
      <c r="I1" s="46"/>
    </row>
    <row r="2" ht="28" customHeight="1" spans="1:9">
      <c r="A2" s="32" t="s">
        <v>1</v>
      </c>
      <c r="B2" s="32" t="s">
        <v>402</v>
      </c>
      <c r="C2" s="33" t="s">
        <v>403</v>
      </c>
      <c r="D2" s="32" t="s">
        <v>404</v>
      </c>
      <c r="E2" s="32" t="s">
        <v>16</v>
      </c>
      <c r="F2" s="34" t="s">
        <v>15</v>
      </c>
      <c r="G2" s="34" t="s">
        <v>159</v>
      </c>
      <c r="H2" s="34" t="s">
        <v>405</v>
      </c>
      <c r="I2" s="32" t="s">
        <v>4</v>
      </c>
    </row>
    <row r="3" ht="36" customHeight="1" spans="1:9">
      <c r="A3" s="34">
        <v>1</v>
      </c>
      <c r="B3" s="35" t="s">
        <v>406</v>
      </c>
      <c r="C3" s="36" t="s">
        <v>407</v>
      </c>
      <c r="D3" s="34" t="s">
        <v>408</v>
      </c>
      <c r="E3" s="37" t="s">
        <v>23</v>
      </c>
      <c r="F3" s="34">
        <v>12.35</v>
      </c>
      <c r="G3" s="34">
        <v>115</v>
      </c>
      <c r="H3" s="38">
        <f t="shared" ref="H3:H14" si="0">+G3*F3</f>
        <v>1420.25</v>
      </c>
      <c r="I3" s="34"/>
    </row>
    <row r="4" ht="36" customHeight="1" spans="1:9">
      <c r="A4" s="34">
        <v>2</v>
      </c>
      <c r="B4" s="39" t="s">
        <v>409</v>
      </c>
      <c r="C4" s="36" t="s">
        <v>407</v>
      </c>
      <c r="D4" s="34" t="s">
        <v>410</v>
      </c>
      <c r="E4" s="37" t="s">
        <v>23</v>
      </c>
      <c r="F4" s="38">
        <v>4.9725</v>
      </c>
      <c r="G4" s="34">
        <v>115</v>
      </c>
      <c r="H4" s="38">
        <f t="shared" si="0"/>
        <v>571.8375</v>
      </c>
      <c r="I4" s="34"/>
    </row>
    <row r="5" ht="36" customHeight="1" spans="1:9">
      <c r="A5" s="34">
        <v>3</v>
      </c>
      <c r="B5" s="39" t="s">
        <v>411</v>
      </c>
      <c r="C5" s="36" t="s">
        <v>407</v>
      </c>
      <c r="D5" s="34" t="s">
        <v>412</v>
      </c>
      <c r="E5" s="37" t="s">
        <v>23</v>
      </c>
      <c r="F5" s="38">
        <v>43.3875</v>
      </c>
      <c r="G5" s="34">
        <v>115</v>
      </c>
      <c r="H5" s="38">
        <f t="shared" si="0"/>
        <v>4989.5625</v>
      </c>
      <c r="I5" s="34"/>
    </row>
    <row r="6" ht="36" customHeight="1" spans="1:9">
      <c r="A6" s="34">
        <v>4</v>
      </c>
      <c r="B6" s="39" t="s">
        <v>413</v>
      </c>
      <c r="C6" s="36" t="s">
        <v>407</v>
      </c>
      <c r="D6" s="34" t="s">
        <v>414</v>
      </c>
      <c r="E6" s="37" t="s">
        <v>23</v>
      </c>
      <c r="F6" s="38">
        <v>5.59</v>
      </c>
      <c r="G6" s="34">
        <v>115</v>
      </c>
      <c r="H6" s="38">
        <f t="shared" si="0"/>
        <v>642.85</v>
      </c>
      <c r="I6" s="34"/>
    </row>
    <row r="7" ht="36" customHeight="1" spans="1:9">
      <c r="A7" s="34">
        <v>5</v>
      </c>
      <c r="B7" s="39" t="s">
        <v>415</v>
      </c>
      <c r="C7" s="36" t="s">
        <v>407</v>
      </c>
      <c r="D7" s="34" t="s">
        <v>416</v>
      </c>
      <c r="E7" s="37" t="s">
        <v>23</v>
      </c>
      <c r="F7" s="38">
        <v>27.4625</v>
      </c>
      <c r="G7" s="34">
        <v>115</v>
      </c>
      <c r="H7" s="38">
        <f t="shared" si="0"/>
        <v>3158.1875</v>
      </c>
      <c r="I7" s="34"/>
    </row>
    <row r="8" ht="36" customHeight="1" spans="1:9">
      <c r="A8" s="34">
        <v>6</v>
      </c>
      <c r="B8" s="39" t="s">
        <v>417</v>
      </c>
      <c r="C8" s="36" t="s">
        <v>407</v>
      </c>
      <c r="D8" s="34" t="s">
        <v>418</v>
      </c>
      <c r="E8" s="37" t="s">
        <v>23</v>
      </c>
      <c r="F8" s="38">
        <v>23.5625</v>
      </c>
      <c r="G8" s="34">
        <v>115</v>
      </c>
      <c r="H8" s="38">
        <f t="shared" si="0"/>
        <v>2709.6875</v>
      </c>
      <c r="I8" s="34"/>
    </row>
    <row r="9" ht="36" customHeight="1" spans="1:9">
      <c r="A9" s="34">
        <v>7</v>
      </c>
      <c r="B9" s="39" t="s">
        <v>419</v>
      </c>
      <c r="C9" s="36" t="s">
        <v>407</v>
      </c>
      <c r="D9" s="34" t="s">
        <v>420</v>
      </c>
      <c r="E9" s="37" t="s">
        <v>23</v>
      </c>
      <c r="F9" s="38">
        <v>8.2225</v>
      </c>
      <c r="G9" s="34">
        <v>115</v>
      </c>
      <c r="H9" s="38">
        <f t="shared" si="0"/>
        <v>945.5875</v>
      </c>
      <c r="I9" s="34"/>
    </row>
    <row r="10" ht="36" customHeight="1" spans="1:9">
      <c r="A10" s="34"/>
      <c r="B10" s="39"/>
      <c r="C10" s="36" t="s">
        <v>407</v>
      </c>
      <c r="D10" s="34" t="s">
        <v>421</v>
      </c>
      <c r="E10" s="37" t="s">
        <v>23</v>
      </c>
      <c r="F10" s="38">
        <v>1.44</v>
      </c>
      <c r="G10" s="34">
        <v>115</v>
      </c>
      <c r="H10" s="38">
        <f t="shared" si="0"/>
        <v>165.6</v>
      </c>
      <c r="I10" s="34"/>
    </row>
    <row r="11" ht="36" customHeight="1" spans="1:9">
      <c r="A11" s="34"/>
      <c r="B11" s="39"/>
      <c r="C11" s="36" t="s">
        <v>407</v>
      </c>
      <c r="D11" s="34" t="s">
        <v>422</v>
      </c>
      <c r="E11" s="37" t="s">
        <v>23</v>
      </c>
      <c r="F11" s="38">
        <v>3.84</v>
      </c>
      <c r="G11" s="34">
        <v>115</v>
      </c>
      <c r="H11" s="38">
        <f t="shared" si="0"/>
        <v>441.6</v>
      </c>
      <c r="I11" s="34"/>
    </row>
    <row r="12" ht="36" customHeight="1" spans="1:9">
      <c r="A12" s="34"/>
      <c r="B12" s="39"/>
      <c r="C12" s="36" t="s">
        <v>407</v>
      </c>
      <c r="D12" s="34" t="s">
        <v>423</v>
      </c>
      <c r="E12" s="37" t="s">
        <v>23</v>
      </c>
      <c r="F12" s="38">
        <v>4.16</v>
      </c>
      <c r="G12" s="34">
        <v>115</v>
      </c>
      <c r="H12" s="38">
        <f t="shared" si="0"/>
        <v>478.4</v>
      </c>
      <c r="I12" s="34"/>
    </row>
    <row r="13" ht="36" customHeight="1" spans="1:9">
      <c r="A13" s="34">
        <v>8</v>
      </c>
      <c r="B13" s="39"/>
      <c r="C13" s="36" t="s">
        <v>424</v>
      </c>
      <c r="D13" s="34" t="s">
        <v>425</v>
      </c>
      <c r="E13" s="37" t="s">
        <v>76</v>
      </c>
      <c r="F13" s="34">
        <v>420</v>
      </c>
      <c r="G13" s="34">
        <v>4</v>
      </c>
      <c r="H13" s="34">
        <f t="shared" si="0"/>
        <v>1680</v>
      </c>
      <c r="I13" s="34"/>
    </row>
    <row r="14" ht="36" customHeight="1" spans="1:9">
      <c r="A14" s="34">
        <v>9</v>
      </c>
      <c r="B14" s="39"/>
      <c r="C14" s="36" t="s">
        <v>424</v>
      </c>
      <c r="D14" s="34" t="s">
        <v>426</v>
      </c>
      <c r="E14" s="37" t="s">
        <v>76</v>
      </c>
      <c r="F14" s="34">
        <v>100</v>
      </c>
      <c r="G14" s="34">
        <v>4</v>
      </c>
      <c r="H14" s="34">
        <f t="shared" si="0"/>
        <v>400</v>
      </c>
      <c r="I14" s="34"/>
    </row>
    <row r="15" ht="36" customHeight="1" spans="1:12">
      <c r="A15" s="34">
        <v>10</v>
      </c>
      <c r="B15" s="40" t="s">
        <v>427</v>
      </c>
      <c r="C15" s="36" t="s">
        <v>428</v>
      </c>
      <c r="D15" s="34" t="s">
        <v>429</v>
      </c>
      <c r="E15" s="34" t="s">
        <v>27</v>
      </c>
      <c r="F15" s="34">
        <v>39.6</v>
      </c>
      <c r="G15" s="34"/>
      <c r="H15" s="34">
        <f>+((6.5+3)*2*2+0.4*4)*160+6.6*3.25*50*2</f>
        <v>8481</v>
      </c>
      <c r="I15" s="34" t="s">
        <v>430</v>
      </c>
      <c r="J15" s="47"/>
      <c r="L15" s="27">
        <f>+(6.5+3)*2*2*160+6.5*3*50</f>
        <v>7055</v>
      </c>
    </row>
    <row r="16" ht="36" customHeight="1" spans="1:9">
      <c r="A16" s="34">
        <v>11</v>
      </c>
      <c r="B16" s="41" t="s">
        <v>431</v>
      </c>
      <c r="C16" s="36" t="s">
        <v>432</v>
      </c>
      <c r="D16" s="34" t="s">
        <v>433</v>
      </c>
      <c r="E16" s="34" t="s">
        <v>27</v>
      </c>
      <c r="F16" s="34">
        <v>16.14</v>
      </c>
      <c r="G16" s="34">
        <v>262</v>
      </c>
      <c r="H16" s="34">
        <f t="shared" ref="H16:H20" si="1">+G16*F16</f>
        <v>4228.68</v>
      </c>
      <c r="I16" s="34"/>
    </row>
    <row r="17" ht="36" customHeight="1" spans="1:9">
      <c r="A17" s="34">
        <v>12</v>
      </c>
      <c r="B17" s="41" t="s">
        <v>434</v>
      </c>
      <c r="C17" s="36" t="s">
        <v>435</v>
      </c>
      <c r="D17" s="34" t="s">
        <v>436</v>
      </c>
      <c r="E17" s="34" t="s">
        <v>27</v>
      </c>
      <c r="F17" s="34">
        <v>5.94</v>
      </c>
      <c r="G17" s="34">
        <v>262</v>
      </c>
      <c r="H17" s="34">
        <f t="shared" si="1"/>
        <v>1556.28</v>
      </c>
      <c r="I17" s="34"/>
    </row>
    <row r="18" ht="36" customHeight="1" spans="1:10">
      <c r="A18" s="34">
        <v>13</v>
      </c>
      <c r="B18" s="41"/>
      <c r="C18" s="36" t="s">
        <v>437</v>
      </c>
      <c r="D18" s="34" t="s">
        <v>438</v>
      </c>
      <c r="E18" s="34" t="s">
        <v>439</v>
      </c>
      <c r="F18" s="34">
        <v>54</v>
      </c>
      <c r="G18" s="34">
        <v>420</v>
      </c>
      <c r="H18" s="34">
        <f t="shared" si="1"/>
        <v>22680</v>
      </c>
      <c r="I18" s="36" t="s">
        <v>449</v>
      </c>
      <c r="J18" s="27">
        <f>+H18/6</f>
        <v>3780</v>
      </c>
    </row>
    <row r="19" ht="36" customHeight="1" spans="1:15">
      <c r="A19" s="34">
        <v>14</v>
      </c>
      <c r="B19" s="41"/>
      <c r="C19" s="36" t="s">
        <v>440</v>
      </c>
      <c r="D19" s="34" t="s">
        <v>441</v>
      </c>
      <c r="E19" s="34" t="s">
        <v>439</v>
      </c>
      <c r="F19" s="34">
        <v>0</v>
      </c>
      <c r="G19" s="34">
        <v>0</v>
      </c>
      <c r="H19" s="34">
        <f t="shared" si="1"/>
        <v>0</v>
      </c>
      <c r="I19" s="34"/>
      <c r="O19" s="48"/>
    </row>
    <row r="20" ht="36" customHeight="1" spans="1:9">
      <c r="A20" s="34">
        <v>15</v>
      </c>
      <c r="B20" s="41"/>
      <c r="C20" s="36" t="s">
        <v>442</v>
      </c>
      <c r="D20" s="34"/>
      <c r="E20" s="34" t="s">
        <v>251</v>
      </c>
      <c r="F20" s="34">
        <v>1</v>
      </c>
      <c r="G20" s="34">
        <v>1000</v>
      </c>
      <c r="H20" s="34">
        <f t="shared" si="1"/>
        <v>1000</v>
      </c>
      <c r="I20" s="34"/>
    </row>
    <row r="21" ht="36" customHeight="1" spans="1:9">
      <c r="A21" s="34">
        <v>16</v>
      </c>
      <c r="B21" s="41"/>
      <c r="C21" s="36" t="s">
        <v>443</v>
      </c>
      <c r="D21" s="34"/>
      <c r="E21" s="37" t="s">
        <v>23</v>
      </c>
      <c r="F21" s="34"/>
      <c r="G21" s="34"/>
      <c r="H21" s="34">
        <v>5000</v>
      </c>
      <c r="I21" s="34"/>
    </row>
    <row r="22" ht="36" customHeight="1" spans="1:9">
      <c r="A22" s="34">
        <v>17</v>
      </c>
      <c r="B22" s="41"/>
      <c r="C22" s="36" t="s">
        <v>444</v>
      </c>
      <c r="D22" s="34"/>
      <c r="E22" s="37" t="s">
        <v>445</v>
      </c>
      <c r="F22" s="42">
        <v>20</v>
      </c>
      <c r="G22" s="34">
        <v>50</v>
      </c>
      <c r="H22" s="34">
        <f>+G22*F22</f>
        <v>1000</v>
      </c>
      <c r="I22" s="34"/>
    </row>
    <row r="23" ht="36" customHeight="1" spans="1:9">
      <c r="A23" s="34">
        <v>18</v>
      </c>
      <c r="B23" s="41"/>
      <c r="C23" s="36" t="s">
        <v>446</v>
      </c>
      <c r="D23" s="34"/>
      <c r="E23" s="37" t="s">
        <v>251</v>
      </c>
      <c r="F23" s="34"/>
      <c r="G23" s="34"/>
      <c r="H23" s="34"/>
      <c r="I23" s="34"/>
    </row>
    <row r="24" ht="36" customHeight="1" spans="1:9">
      <c r="A24" s="34">
        <v>19</v>
      </c>
      <c r="B24" s="41"/>
      <c r="C24" s="36" t="s">
        <v>447</v>
      </c>
      <c r="D24" s="34"/>
      <c r="E24" s="37" t="s">
        <v>251</v>
      </c>
      <c r="F24" s="34"/>
      <c r="G24" s="34"/>
      <c r="H24" s="34"/>
      <c r="I24" s="34"/>
    </row>
    <row r="25" ht="36" customHeight="1" spans="1:9">
      <c r="A25" s="34">
        <v>20</v>
      </c>
      <c r="B25" s="41"/>
      <c r="C25" s="36" t="s">
        <v>448</v>
      </c>
      <c r="D25" s="34"/>
      <c r="E25" s="37" t="s">
        <v>251</v>
      </c>
      <c r="F25" s="34"/>
      <c r="G25" s="34"/>
      <c r="H25" s="34"/>
      <c r="I25" s="34"/>
    </row>
    <row r="26" ht="36" customHeight="1" spans="1:9">
      <c r="A26" s="43" t="s">
        <v>9</v>
      </c>
      <c r="B26" s="43"/>
      <c r="C26" s="44"/>
      <c r="D26" s="43"/>
      <c r="E26" s="43"/>
      <c r="F26" s="34"/>
      <c r="G26" s="34"/>
      <c r="H26" s="45">
        <f>SUM(H3:H25)</f>
        <v>61549.5225</v>
      </c>
      <c r="I26" s="49"/>
    </row>
  </sheetData>
  <mergeCells count="3">
    <mergeCell ref="A1:E1"/>
    <mergeCell ref="F1:H1"/>
    <mergeCell ref="A26:E26"/>
  </mergeCells>
  <pageMargins left="0.699305555555556" right="0.699305555555556" top="0.75" bottom="0.75" header="0.3" footer="0.3"/>
  <pageSetup paperSize="9"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1"/>
  <sheetViews>
    <sheetView zoomScale="47" zoomScaleNormal="47" workbookViewId="0">
      <selection activeCell="E15" sqref="E15"/>
    </sheetView>
  </sheetViews>
  <sheetFormatPr defaultColWidth="9" defaultRowHeight="14.25"/>
  <cols>
    <col min="1" max="1" width="5.625" style="4" customWidth="1"/>
    <col min="2" max="2" width="8.25" style="4" customWidth="1"/>
    <col min="3" max="3" width="10.75" style="4" customWidth="1"/>
    <col min="4" max="4" width="19.5" style="4" customWidth="1"/>
    <col min="5" max="5" width="52.75" style="4" customWidth="1"/>
    <col min="6" max="6" width="5.5" style="4" customWidth="1"/>
    <col min="7" max="7" width="7.625" style="4" customWidth="1"/>
    <col min="8" max="8" width="6.625" style="4" customWidth="1"/>
    <col min="9" max="9" width="10.375" style="4" customWidth="1"/>
    <col min="10" max="10" width="11.75" style="5" customWidth="1"/>
    <col min="11" max="11" width="13.75" style="4" customWidth="1"/>
    <col min="12" max="12" width="14.125" style="4" customWidth="1"/>
    <col min="13" max="254" width="9" style="4"/>
    <col min="255" max="255" width="5.625" style="4" customWidth="1"/>
    <col min="256" max="256" width="8.25" style="4" customWidth="1"/>
    <col min="257" max="257" width="10.75" style="4" customWidth="1"/>
    <col min="258" max="258" width="19.5" style="4" customWidth="1"/>
    <col min="259" max="259" width="50.125" style="4" customWidth="1"/>
    <col min="260" max="260" width="5.5" style="4" customWidth="1"/>
    <col min="261" max="261" width="7.625" style="4" customWidth="1"/>
    <col min="262" max="262" width="6.625" style="4" customWidth="1"/>
    <col min="263" max="263" width="10.375" style="4" customWidth="1"/>
    <col min="264" max="264" width="13" style="4" customWidth="1"/>
    <col min="265" max="265" width="18.25" style="4" customWidth="1"/>
    <col min="266" max="266" width="21.625" style="4" customWidth="1"/>
    <col min="267" max="510" width="9" style="4"/>
    <col min="511" max="511" width="5.625" style="4" customWidth="1"/>
    <col min="512" max="512" width="8.25" style="4" customWidth="1"/>
    <col min="513" max="513" width="10.75" style="4" customWidth="1"/>
    <col min="514" max="514" width="19.5" style="4" customWidth="1"/>
    <col min="515" max="515" width="50.125" style="4" customWidth="1"/>
    <col min="516" max="516" width="5.5" style="4" customWidth="1"/>
    <col min="517" max="517" width="7.625" style="4" customWidth="1"/>
    <col min="518" max="518" width="6.625" style="4" customWidth="1"/>
    <col min="519" max="519" width="10.375" style="4" customWidth="1"/>
    <col min="520" max="520" width="13" style="4" customWidth="1"/>
    <col min="521" max="521" width="18.25" style="4" customWidth="1"/>
    <col min="522" max="522" width="21.625" style="4" customWidth="1"/>
    <col min="523" max="766" width="9" style="4"/>
    <col min="767" max="767" width="5.625" style="4" customWidth="1"/>
    <col min="768" max="768" width="8.25" style="4" customWidth="1"/>
    <col min="769" max="769" width="10.75" style="4" customWidth="1"/>
    <col min="770" max="770" width="19.5" style="4" customWidth="1"/>
    <col min="771" max="771" width="50.125" style="4" customWidth="1"/>
    <col min="772" max="772" width="5.5" style="4" customWidth="1"/>
    <col min="773" max="773" width="7.625" style="4" customWidth="1"/>
    <col min="774" max="774" width="6.625" style="4" customWidth="1"/>
    <col min="775" max="775" width="10.375" style="4" customWidth="1"/>
    <col min="776" max="776" width="13" style="4" customWidth="1"/>
    <col min="777" max="777" width="18.25" style="4" customWidth="1"/>
    <col min="778" max="778" width="21.625" style="4" customWidth="1"/>
    <col min="779" max="1022" width="9" style="4"/>
    <col min="1023" max="1023" width="5.625" style="4" customWidth="1"/>
    <col min="1024" max="1024" width="8.25" style="4" customWidth="1"/>
    <col min="1025" max="1025" width="10.75" style="4" customWidth="1"/>
    <col min="1026" max="1026" width="19.5" style="4" customWidth="1"/>
    <col min="1027" max="1027" width="50.125" style="4" customWidth="1"/>
    <col min="1028" max="1028" width="5.5" style="4" customWidth="1"/>
    <col min="1029" max="1029" width="7.625" style="4" customWidth="1"/>
    <col min="1030" max="1030" width="6.625" style="4" customWidth="1"/>
    <col min="1031" max="1031" width="10.375" style="4" customWidth="1"/>
    <col min="1032" max="1032" width="13" style="4" customWidth="1"/>
    <col min="1033" max="1033" width="18.25" style="4" customWidth="1"/>
    <col min="1034" max="1034" width="21.625" style="4" customWidth="1"/>
    <col min="1035" max="1278" width="9" style="4"/>
    <col min="1279" max="1279" width="5.625" style="4" customWidth="1"/>
    <col min="1280" max="1280" width="8.25" style="4" customWidth="1"/>
    <col min="1281" max="1281" width="10.75" style="4" customWidth="1"/>
    <col min="1282" max="1282" width="19.5" style="4" customWidth="1"/>
    <col min="1283" max="1283" width="50.125" style="4" customWidth="1"/>
    <col min="1284" max="1284" width="5.5" style="4" customWidth="1"/>
    <col min="1285" max="1285" width="7.625" style="4" customWidth="1"/>
    <col min="1286" max="1286" width="6.625" style="4" customWidth="1"/>
    <col min="1287" max="1287" width="10.375" style="4" customWidth="1"/>
    <col min="1288" max="1288" width="13" style="4" customWidth="1"/>
    <col min="1289" max="1289" width="18.25" style="4" customWidth="1"/>
    <col min="1290" max="1290" width="21.625" style="4" customWidth="1"/>
    <col min="1291" max="1534" width="9" style="4"/>
    <col min="1535" max="1535" width="5.625" style="4" customWidth="1"/>
    <col min="1536" max="1536" width="8.25" style="4" customWidth="1"/>
    <col min="1537" max="1537" width="10.75" style="4" customWidth="1"/>
    <col min="1538" max="1538" width="19.5" style="4" customWidth="1"/>
    <col min="1539" max="1539" width="50.125" style="4" customWidth="1"/>
    <col min="1540" max="1540" width="5.5" style="4" customWidth="1"/>
    <col min="1541" max="1541" width="7.625" style="4" customWidth="1"/>
    <col min="1542" max="1542" width="6.625" style="4" customWidth="1"/>
    <col min="1543" max="1543" width="10.375" style="4" customWidth="1"/>
    <col min="1544" max="1544" width="13" style="4" customWidth="1"/>
    <col min="1545" max="1545" width="18.25" style="4" customWidth="1"/>
    <col min="1546" max="1546" width="21.625" style="4" customWidth="1"/>
    <col min="1547" max="1790" width="9" style="4"/>
    <col min="1791" max="1791" width="5.625" style="4" customWidth="1"/>
    <col min="1792" max="1792" width="8.25" style="4" customWidth="1"/>
    <col min="1793" max="1793" width="10.75" style="4" customWidth="1"/>
    <col min="1794" max="1794" width="19.5" style="4" customWidth="1"/>
    <col min="1795" max="1795" width="50.125" style="4" customWidth="1"/>
    <col min="1796" max="1796" width="5.5" style="4" customWidth="1"/>
    <col min="1797" max="1797" width="7.625" style="4" customWidth="1"/>
    <col min="1798" max="1798" width="6.625" style="4" customWidth="1"/>
    <col min="1799" max="1799" width="10.375" style="4" customWidth="1"/>
    <col min="1800" max="1800" width="13" style="4" customWidth="1"/>
    <col min="1801" max="1801" width="18.25" style="4" customWidth="1"/>
    <col min="1802" max="1802" width="21.625" style="4" customWidth="1"/>
    <col min="1803" max="2046" width="9" style="4"/>
    <col min="2047" max="2047" width="5.625" style="4" customWidth="1"/>
    <col min="2048" max="2048" width="8.25" style="4" customWidth="1"/>
    <col min="2049" max="2049" width="10.75" style="4" customWidth="1"/>
    <col min="2050" max="2050" width="19.5" style="4" customWidth="1"/>
    <col min="2051" max="2051" width="50.125" style="4" customWidth="1"/>
    <col min="2052" max="2052" width="5.5" style="4" customWidth="1"/>
    <col min="2053" max="2053" width="7.625" style="4" customWidth="1"/>
    <col min="2054" max="2054" width="6.625" style="4" customWidth="1"/>
    <col min="2055" max="2055" width="10.375" style="4" customWidth="1"/>
    <col min="2056" max="2056" width="13" style="4" customWidth="1"/>
    <col min="2057" max="2057" width="18.25" style="4" customWidth="1"/>
    <col min="2058" max="2058" width="21.625" style="4" customWidth="1"/>
    <col min="2059" max="2302" width="9" style="4"/>
    <col min="2303" max="2303" width="5.625" style="4" customWidth="1"/>
    <col min="2304" max="2304" width="8.25" style="4" customWidth="1"/>
    <col min="2305" max="2305" width="10.75" style="4" customWidth="1"/>
    <col min="2306" max="2306" width="19.5" style="4" customWidth="1"/>
    <col min="2307" max="2307" width="50.125" style="4" customWidth="1"/>
    <col min="2308" max="2308" width="5.5" style="4" customWidth="1"/>
    <col min="2309" max="2309" width="7.625" style="4" customWidth="1"/>
    <col min="2310" max="2310" width="6.625" style="4" customWidth="1"/>
    <col min="2311" max="2311" width="10.375" style="4" customWidth="1"/>
    <col min="2312" max="2312" width="13" style="4" customWidth="1"/>
    <col min="2313" max="2313" width="18.25" style="4" customWidth="1"/>
    <col min="2314" max="2314" width="21.625" style="4" customWidth="1"/>
    <col min="2315" max="2558" width="9" style="4"/>
    <col min="2559" max="2559" width="5.625" style="4" customWidth="1"/>
    <col min="2560" max="2560" width="8.25" style="4" customWidth="1"/>
    <col min="2561" max="2561" width="10.75" style="4" customWidth="1"/>
    <col min="2562" max="2562" width="19.5" style="4" customWidth="1"/>
    <col min="2563" max="2563" width="50.125" style="4" customWidth="1"/>
    <col min="2564" max="2564" width="5.5" style="4" customWidth="1"/>
    <col min="2565" max="2565" width="7.625" style="4" customWidth="1"/>
    <col min="2566" max="2566" width="6.625" style="4" customWidth="1"/>
    <col min="2567" max="2567" width="10.375" style="4" customWidth="1"/>
    <col min="2568" max="2568" width="13" style="4" customWidth="1"/>
    <col min="2569" max="2569" width="18.25" style="4" customWidth="1"/>
    <col min="2570" max="2570" width="21.625" style="4" customWidth="1"/>
    <col min="2571" max="2814" width="9" style="4"/>
    <col min="2815" max="2815" width="5.625" style="4" customWidth="1"/>
    <col min="2816" max="2816" width="8.25" style="4" customWidth="1"/>
    <col min="2817" max="2817" width="10.75" style="4" customWidth="1"/>
    <col min="2818" max="2818" width="19.5" style="4" customWidth="1"/>
    <col min="2819" max="2819" width="50.125" style="4" customWidth="1"/>
    <col min="2820" max="2820" width="5.5" style="4" customWidth="1"/>
    <col min="2821" max="2821" width="7.625" style="4" customWidth="1"/>
    <col min="2822" max="2822" width="6.625" style="4" customWidth="1"/>
    <col min="2823" max="2823" width="10.375" style="4" customWidth="1"/>
    <col min="2824" max="2824" width="13" style="4" customWidth="1"/>
    <col min="2825" max="2825" width="18.25" style="4" customWidth="1"/>
    <col min="2826" max="2826" width="21.625" style="4" customWidth="1"/>
    <col min="2827" max="3070" width="9" style="4"/>
    <col min="3071" max="3071" width="5.625" style="4" customWidth="1"/>
    <col min="3072" max="3072" width="8.25" style="4" customWidth="1"/>
    <col min="3073" max="3073" width="10.75" style="4" customWidth="1"/>
    <col min="3074" max="3074" width="19.5" style="4" customWidth="1"/>
    <col min="3075" max="3075" width="50.125" style="4" customWidth="1"/>
    <col min="3076" max="3076" width="5.5" style="4" customWidth="1"/>
    <col min="3077" max="3077" width="7.625" style="4" customWidth="1"/>
    <col min="3078" max="3078" width="6.625" style="4" customWidth="1"/>
    <col min="3079" max="3079" width="10.375" style="4" customWidth="1"/>
    <col min="3080" max="3080" width="13" style="4" customWidth="1"/>
    <col min="3081" max="3081" width="18.25" style="4" customWidth="1"/>
    <col min="3082" max="3082" width="21.625" style="4" customWidth="1"/>
    <col min="3083" max="3326" width="9" style="4"/>
    <col min="3327" max="3327" width="5.625" style="4" customWidth="1"/>
    <col min="3328" max="3328" width="8.25" style="4" customWidth="1"/>
    <col min="3329" max="3329" width="10.75" style="4" customWidth="1"/>
    <col min="3330" max="3330" width="19.5" style="4" customWidth="1"/>
    <col min="3331" max="3331" width="50.125" style="4" customWidth="1"/>
    <col min="3332" max="3332" width="5.5" style="4" customWidth="1"/>
    <col min="3333" max="3333" width="7.625" style="4" customWidth="1"/>
    <col min="3334" max="3334" width="6.625" style="4" customWidth="1"/>
    <col min="3335" max="3335" width="10.375" style="4" customWidth="1"/>
    <col min="3336" max="3336" width="13" style="4" customWidth="1"/>
    <col min="3337" max="3337" width="18.25" style="4" customWidth="1"/>
    <col min="3338" max="3338" width="21.625" style="4" customWidth="1"/>
    <col min="3339" max="3582" width="9" style="4"/>
    <col min="3583" max="3583" width="5.625" style="4" customWidth="1"/>
    <col min="3584" max="3584" width="8.25" style="4" customWidth="1"/>
    <col min="3585" max="3585" width="10.75" style="4" customWidth="1"/>
    <col min="3586" max="3586" width="19.5" style="4" customWidth="1"/>
    <col min="3587" max="3587" width="50.125" style="4" customWidth="1"/>
    <col min="3588" max="3588" width="5.5" style="4" customWidth="1"/>
    <col min="3589" max="3589" width="7.625" style="4" customWidth="1"/>
    <col min="3590" max="3590" width="6.625" style="4" customWidth="1"/>
    <col min="3591" max="3591" width="10.375" style="4" customWidth="1"/>
    <col min="3592" max="3592" width="13" style="4" customWidth="1"/>
    <col min="3593" max="3593" width="18.25" style="4" customWidth="1"/>
    <col min="3594" max="3594" width="21.625" style="4" customWidth="1"/>
    <col min="3595" max="3838" width="9" style="4"/>
    <col min="3839" max="3839" width="5.625" style="4" customWidth="1"/>
    <col min="3840" max="3840" width="8.25" style="4" customWidth="1"/>
    <col min="3841" max="3841" width="10.75" style="4" customWidth="1"/>
    <col min="3842" max="3842" width="19.5" style="4" customWidth="1"/>
    <col min="3843" max="3843" width="50.125" style="4" customWidth="1"/>
    <col min="3844" max="3844" width="5.5" style="4" customWidth="1"/>
    <col min="3845" max="3845" width="7.625" style="4" customWidth="1"/>
    <col min="3846" max="3846" width="6.625" style="4" customWidth="1"/>
    <col min="3847" max="3847" width="10.375" style="4" customWidth="1"/>
    <col min="3848" max="3848" width="13" style="4" customWidth="1"/>
    <col min="3849" max="3849" width="18.25" style="4" customWidth="1"/>
    <col min="3850" max="3850" width="21.625" style="4" customWidth="1"/>
    <col min="3851" max="4094" width="9" style="4"/>
    <col min="4095" max="4095" width="5.625" style="4" customWidth="1"/>
    <col min="4096" max="4096" width="8.25" style="4" customWidth="1"/>
    <col min="4097" max="4097" width="10.75" style="4" customWidth="1"/>
    <col min="4098" max="4098" width="19.5" style="4" customWidth="1"/>
    <col min="4099" max="4099" width="50.125" style="4" customWidth="1"/>
    <col min="4100" max="4100" width="5.5" style="4" customWidth="1"/>
    <col min="4101" max="4101" width="7.625" style="4" customWidth="1"/>
    <col min="4102" max="4102" width="6.625" style="4" customWidth="1"/>
    <col min="4103" max="4103" width="10.375" style="4" customWidth="1"/>
    <col min="4104" max="4104" width="13" style="4" customWidth="1"/>
    <col min="4105" max="4105" width="18.25" style="4" customWidth="1"/>
    <col min="4106" max="4106" width="21.625" style="4" customWidth="1"/>
    <col min="4107" max="4350" width="9" style="4"/>
    <col min="4351" max="4351" width="5.625" style="4" customWidth="1"/>
    <col min="4352" max="4352" width="8.25" style="4" customWidth="1"/>
    <col min="4353" max="4353" width="10.75" style="4" customWidth="1"/>
    <col min="4354" max="4354" width="19.5" style="4" customWidth="1"/>
    <col min="4355" max="4355" width="50.125" style="4" customWidth="1"/>
    <col min="4356" max="4356" width="5.5" style="4" customWidth="1"/>
    <col min="4357" max="4357" width="7.625" style="4" customWidth="1"/>
    <col min="4358" max="4358" width="6.625" style="4" customWidth="1"/>
    <col min="4359" max="4359" width="10.375" style="4" customWidth="1"/>
    <col min="4360" max="4360" width="13" style="4" customWidth="1"/>
    <col min="4361" max="4361" width="18.25" style="4" customWidth="1"/>
    <col min="4362" max="4362" width="21.625" style="4" customWidth="1"/>
    <col min="4363" max="4606" width="9" style="4"/>
    <col min="4607" max="4607" width="5.625" style="4" customWidth="1"/>
    <col min="4608" max="4608" width="8.25" style="4" customWidth="1"/>
    <col min="4609" max="4609" width="10.75" style="4" customWidth="1"/>
    <col min="4610" max="4610" width="19.5" style="4" customWidth="1"/>
    <col min="4611" max="4611" width="50.125" style="4" customWidth="1"/>
    <col min="4612" max="4612" width="5.5" style="4" customWidth="1"/>
    <col min="4613" max="4613" width="7.625" style="4" customWidth="1"/>
    <col min="4614" max="4614" width="6.625" style="4" customWidth="1"/>
    <col min="4615" max="4615" width="10.375" style="4" customWidth="1"/>
    <col min="4616" max="4616" width="13" style="4" customWidth="1"/>
    <col min="4617" max="4617" width="18.25" style="4" customWidth="1"/>
    <col min="4618" max="4618" width="21.625" style="4" customWidth="1"/>
    <col min="4619" max="4862" width="9" style="4"/>
    <col min="4863" max="4863" width="5.625" style="4" customWidth="1"/>
    <col min="4864" max="4864" width="8.25" style="4" customWidth="1"/>
    <col min="4865" max="4865" width="10.75" style="4" customWidth="1"/>
    <col min="4866" max="4866" width="19.5" style="4" customWidth="1"/>
    <col min="4867" max="4867" width="50.125" style="4" customWidth="1"/>
    <col min="4868" max="4868" width="5.5" style="4" customWidth="1"/>
    <col min="4869" max="4869" width="7.625" style="4" customWidth="1"/>
    <col min="4870" max="4870" width="6.625" style="4" customWidth="1"/>
    <col min="4871" max="4871" width="10.375" style="4" customWidth="1"/>
    <col min="4872" max="4872" width="13" style="4" customWidth="1"/>
    <col min="4873" max="4873" width="18.25" style="4" customWidth="1"/>
    <col min="4874" max="4874" width="21.625" style="4" customWidth="1"/>
    <col min="4875" max="5118" width="9" style="4"/>
    <col min="5119" max="5119" width="5.625" style="4" customWidth="1"/>
    <col min="5120" max="5120" width="8.25" style="4" customWidth="1"/>
    <col min="5121" max="5121" width="10.75" style="4" customWidth="1"/>
    <col min="5122" max="5122" width="19.5" style="4" customWidth="1"/>
    <col min="5123" max="5123" width="50.125" style="4" customWidth="1"/>
    <col min="5124" max="5124" width="5.5" style="4" customWidth="1"/>
    <col min="5125" max="5125" width="7.625" style="4" customWidth="1"/>
    <col min="5126" max="5126" width="6.625" style="4" customWidth="1"/>
    <col min="5127" max="5127" width="10.375" style="4" customWidth="1"/>
    <col min="5128" max="5128" width="13" style="4" customWidth="1"/>
    <col min="5129" max="5129" width="18.25" style="4" customWidth="1"/>
    <col min="5130" max="5130" width="21.625" style="4" customWidth="1"/>
    <col min="5131" max="5374" width="9" style="4"/>
    <col min="5375" max="5375" width="5.625" style="4" customWidth="1"/>
    <col min="5376" max="5376" width="8.25" style="4" customWidth="1"/>
    <col min="5377" max="5377" width="10.75" style="4" customWidth="1"/>
    <col min="5378" max="5378" width="19.5" style="4" customWidth="1"/>
    <col min="5379" max="5379" width="50.125" style="4" customWidth="1"/>
    <col min="5380" max="5380" width="5.5" style="4" customWidth="1"/>
    <col min="5381" max="5381" width="7.625" style="4" customWidth="1"/>
    <col min="5382" max="5382" width="6.625" style="4" customWidth="1"/>
    <col min="5383" max="5383" width="10.375" style="4" customWidth="1"/>
    <col min="5384" max="5384" width="13" style="4" customWidth="1"/>
    <col min="5385" max="5385" width="18.25" style="4" customWidth="1"/>
    <col min="5386" max="5386" width="21.625" style="4" customWidth="1"/>
    <col min="5387" max="5630" width="9" style="4"/>
    <col min="5631" max="5631" width="5.625" style="4" customWidth="1"/>
    <col min="5632" max="5632" width="8.25" style="4" customWidth="1"/>
    <col min="5633" max="5633" width="10.75" style="4" customWidth="1"/>
    <col min="5634" max="5634" width="19.5" style="4" customWidth="1"/>
    <col min="5635" max="5635" width="50.125" style="4" customWidth="1"/>
    <col min="5636" max="5636" width="5.5" style="4" customWidth="1"/>
    <col min="5637" max="5637" width="7.625" style="4" customWidth="1"/>
    <col min="5638" max="5638" width="6.625" style="4" customWidth="1"/>
    <col min="5639" max="5639" width="10.375" style="4" customWidth="1"/>
    <col min="5640" max="5640" width="13" style="4" customWidth="1"/>
    <col min="5641" max="5641" width="18.25" style="4" customWidth="1"/>
    <col min="5642" max="5642" width="21.625" style="4" customWidth="1"/>
    <col min="5643" max="5886" width="9" style="4"/>
    <col min="5887" max="5887" width="5.625" style="4" customWidth="1"/>
    <col min="5888" max="5888" width="8.25" style="4" customWidth="1"/>
    <col min="5889" max="5889" width="10.75" style="4" customWidth="1"/>
    <col min="5890" max="5890" width="19.5" style="4" customWidth="1"/>
    <col min="5891" max="5891" width="50.125" style="4" customWidth="1"/>
    <col min="5892" max="5892" width="5.5" style="4" customWidth="1"/>
    <col min="5893" max="5893" width="7.625" style="4" customWidth="1"/>
    <col min="5894" max="5894" width="6.625" style="4" customWidth="1"/>
    <col min="5895" max="5895" width="10.375" style="4" customWidth="1"/>
    <col min="5896" max="5896" width="13" style="4" customWidth="1"/>
    <col min="5897" max="5897" width="18.25" style="4" customWidth="1"/>
    <col min="5898" max="5898" width="21.625" style="4" customWidth="1"/>
    <col min="5899" max="6142" width="9" style="4"/>
    <col min="6143" max="6143" width="5.625" style="4" customWidth="1"/>
    <col min="6144" max="6144" width="8.25" style="4" customWidth="1"/>
    <col min="6145" max="6145" width="10.75" style="4" customWidth="1"/>
    <col min="6146" max="6146" width="19.5" style="4" customWidth="1"/>
    <col min="6147" max="6147" width="50.125" style="4" customWidth="1"/>
    <col min="6148" max="6148" width="5.5" style="4" customWidth="1"/>
    <col min="6149" max="6149" width="7.625" style="4" customWidth="1"/>
    <col min="6150" max="6150" width="6.625" style="4" customWidth="1"/>
    <col min="6151" max="6151" width="10.375" style="4" customWidth="1"/>
    <col min="6152" max="6152" width="13" style="4" customWidth="1"/>
    <col min="6153" max="6153" width="18.25" style="4" customWidth="1"/>
    <col min="6154" max="6154" width="21.625" style="4" customWidth="1"/>
    <col min="6155" max="6398" width="9" style="4"/>
    <col min="6399" max="6399" width="5.625" style="4" customWidth="1"/>
    <col min="6400" max="6400" width="8.25" style="4" customWidth="1"/>
    <col min="6401" max="6401" width="10.75" style="4" customWidth="1"/>
    <col min="6402" max="6402" width="19.5" style="4" customWidth="1"/>
    <col min="6403" max="6403" width="50.125" style="4" customWidth="1"/>
    <col min="6404" max="6404" width="5.5" style="4" customWidth="1"/>
    <col min="6405" max="6405" width="7.625" style="4" customWidth="1"/>
    <col min="6406" max="6406" width="6.625" style="4" customWidth="1"/>
    <col min="6407" max="6407" width="10.375" style="4" customWidth="1"/>
    <col min="6408" max="6408" width="13" style="4" customWidth="1"/>
    <col min="6409" max="6409" width="18.25" style="4" customWidth="1"/>
    <col min="6410" max="6410" width="21.625" style="4" customWidth="1"/>
    <col min="6411" max="6654" width="9" style="4"/>
    <col min="6655" max="6655" width="5.625" style="4" customWidth="1"/>
    <col min="6656" max="6656" width="8.25" style="4" customWidth="1"/>
    <col min="6657" max="6657" width="10.75" style="4" customWidth="1"/>
    <col min="6658" max="6658" width="19.5" style="4" customWidth="1"/>
    <col min="6659" max="6659" width="50.125" style="4" customWidth="1"/>
    <col min="6660" max="6660" width="5.5" style="4" customWidth="1"/>
    <col min="6661" max="6661" width="7.625" style="4" customWidth="1"/>
    <col min="6662" max="6662" width="6.625" style="4" customWidth="1"/>
    <col min="6663" max="6663" width="10.375" style="4" customWidth="1"/>
    <col min="6664" max="6664" width="13" style="4" customWidth="1"/>
    <col min="6665" max="6665" width="18.25" style="4" customWidth="1"/>
    <col min="6666" max="6666" width="21.625" style="4" customWidth="1"/>
    <col min="6667" max="6910" width="9" style="4"/>
    <col min="6911" max="6911" width="5.625" style="4" customWidth="1"/>
    <col min="6912" max="6912" width="8.25" style="4" customWidth="1"/>
    <col min="6913" max="6913" width="10.75" style="4" customWidth="1"/>
    <col min="6914" max="6914" width="19.5" style="4" customWidth="1"/>
    <col min="6915" max="6915" width="50.125" style="4" customWidth="1"/>
    <col min="6916" max="6916" width="5.5" style="4" customWidth="1"/>
    <col min="6917" max="6917" width="7.625" style="4" customWidth="1"/>
    <col min="6918" max="6918" width="6.625" style="4" customWidth="1"/>
    <col min="6919" max="6919" width="10.375" style="4" customWidth="1"/>
    <col min="6920" max="6920" width="13" style="4" customWidth="1"/>
    <col min="6921" max="6921" width="18.25" style="4" customWidth="1"/>
    <col min="6922" max="6922" width="21.625" style="4" customWidth="1"/>
    <col min="6923" max="7166" width="9" style="4"/>
    <col min="7167" max="7167" width="5.625" style="4" customWidth="1"/>
    <col min="7168" max="7168" width="8.25" style="4" customWidth="1"/>
    <col min="7169" max="7169" width="10.75" style="4" customWidth="1"/>
    <col min="7170" max="7170" width="19.5" style="4" customWidth="1"/>
    <col min="7171" max="7171" width="50.125" style="4" customWidth="1"/>
    <col min="7172" max="7172" width="5.5" style="4" customWidth="1"/>
    <col min="7173" max="7173" width="7.625" style="4" customWidth="1"/>
    <col min="7174" max="7174" width="6.625" style="4" customWidth="1"/>
    <col min="7175" max="7175" width="10.375" style="4" customWidth="1"/>
    <col min="7176" max="7176" width="13" style="4" customWidth="1"/>
    <col min="7177" max="7177" width="18.25" style="4" customWidth="1"/>
    <col min="7178" max="7178" width="21.625" style="4" customWidth="1"/>
    <col min="7179" max="7422" width="9" style="4"/>
    <col min="7423" max="7423" width="5.625" style="4" customWidth="1"/>
    <col min="7424" max="7424" width="8.25" style="4" customWidth="1"/>
    <col min="7425" max="7425" width="10.75" style="4" customWidth="1"/>
    <col min="7426" max="7426" width="19.5" style="4" customWidth="1"/>
    <col min="7427" max="7427" width="50.125" style="4" customWidth="1"/>
    <col min="7428" max="7428" width="5.5" style="4" customWidth="1"/>
    <col min="7429" max="7429" width="7.625" style="4" customWidth="1"/>
    <col min="7430" max="7430" width="6.625" style="4" customWidth="1"/>
    <col min="7431" max="7431" width="10.375" style="4" customWidth="1"/>
    <col min="7432" max="7432" width="13" style="4" customWidth="1"/>
    <col min="7433" max="7433" width="18.25" style="4" customWidth="1"/>
    <col min="7434" max="7434" width="21.625" style="4" customWidth="1"/>
    <col min="7435" max="7678" width="9" style="4"/>
    <col min="7679" max="7679" width="5.625" style="4" customWidth="1"/>
    <col min="7680" max="7680" width="8.25" style="4" customWidth="1"/>
    <col min="7681" max="7681" width="10.75" style="4" customWidth="1"/>
    <col min="7682" max="7682" width="19.5" style="4" customWidth="1"/>
    <col min="7683" max="7683" width="50.125" style="4" customWidth="1"/>
    <col min="7684" max="7684" width="5.5" style="4" customWidth="1"/>
    <col min="7685" max="7685" width="7.625" style="4" customWidth="1"/>
    <col min="7686" max="7686" width="6.625" style="4" customWidth="1"/>
    <col min="7687" max="7687" width="10.375" style="4" customWidth="1"/>
    <col min="7688" max="7688" width="13" style="4" customWidth="1"/>
    <col min="7689" max="7689" width="18.25" style="4" customWidth="1"/>
    <col min="7690" max="7690" width="21.625" style="4" customWidth="1"/>
    <col min="7691" max="7934" width="9" style="4"/>
    <col min="7935" max="7935" width="5.625" style="4" customWidth="1"/>
    <col min="7936" max="7936" width="8.25" style="4" customWidth="1"/>
    <col min="7937" max="7937" width="10.75" style="4" customWidth="1"/>
    <col min="7938" max="7938" width="19.5" style="4" customWidth="1"/>
    <col min="7939" max="7939" width="50.125" style="4" customWidth="1"/>
    <col min="7940" max="7940" width="5.5" style="4" customWidth="1"/>
    <col min="7941" max="7941" width="7.625" style="4" customWidth="1"/>
    <col min="7942" max="7942" width="6.625" style="4" customWidth="1"/>
    <col min="7943" max="7943" width="10.375" style="4" customWidth="1"/>
    <col min="7944" max="7944" width="13" style="4" customWidth="1"/>
    <col min="7945" max="7945" width="18.25" style="4" customWidth="1"/>
    <col min="7946" max="7946" width="21.625" style="4" customWidth="1"/>
    <col min="7947" max="8190" width="9" style="4"/>
    <col min="8191" max="8191" width="5.625" style="4" customWidth="1"/>
    <col min="8192" max="8192" width="8.25" style="4" customWidth="1"/>
    <col min="8193" max="8193" width="10.75" style="4" customWidth="1"/>
    <col min="8194" max="8194" width="19.5" style="4" customWidth="1"/>
    <col min="8195" max="8195" width="50.125" style="4" customWidth="1"/>
    <col min="8196" max="8196" width="5.5" style="4" customWidth="1"/>
    <col min="8197" max="8197" width="7.625" style="4" customWidth="1"/>
    <col min="8198" max="8198" width="6.625" style="4" customWidth="1"/>
    <col min="8199" max="8199" width="10.375" style="4" customWidth="1"/>
    <col min="8200" max="8200" width="13" style="4" customWidth="1"/>
    <col min="8201" max="8201" width="18.25" style="4" customWidth="1"/>
    <col min="8202" max="8202" width="21.625" style="4" customWidth="1"/>
    <col min="8203" max="8446" width="9" style="4"/>
    <col min="8447" max="8447" width="5.625" style="4" customWidth="1"/>
    <col min="8448" max="8448" width="8.25" style="4" customWidth="1"/>
    <col min="8449" max="8449" width="10.75" style="4" customWidth="1"/>
    <col min="8450" max="8450" width="19.5" style="4" customWidth="1"/>
    <col min="8451" max="8451" width="50.125" style="4" customWidth="1"/>
    <col min="8452" max="8452" width="5.5" style="4" customWidth="1"/>
    <col min="8453" max="8453" width="7.625" style="4" customWidth="1"/>
    <col min="8454" max="8454" width="6.625" style="4" customWidth="1"/>
    <col min="8455" max="8455" width="10.375" style="4" customWidth="1"/>
    <col min="8456" max="8456" width="13" style="4" customWidth="1"/>
    <col min="8457" max="8457" width="18.25" style="4" customWidth="1"/>
    <col min="8458" max="8458" width="21.625" style="4" customWidth="1"/>
    <col min="8459" max="8702" width="9" style="4"/>
    <col min="8703" max="8703" width="5.625" style="4" customWidth="1"/>
    <col min="8704" max="8704" width="8.25" style="4" customWidth="1"/>
    <col min="8705" max="8705" width="10.75" style="4" customWidth="1"/>
    <col min="8706" max="8706" width="19.5" style="4" customWidth="1"/>
    <col min="8707" max="8707" width="50.125" style="4" customWidth="1"/>
    <col min="8708" max="8708" width="5.5" style="4" customWidth="1"/>
    <col min="8709" max="8709" width="7.625" style="4" customWidth="1"/>
    <col min="8710" max="8710" width="6.625" style="4" customWidth="1"/>
    <col min="8711" max="8711" width="10.375" style="4" customWidth="1"/>
    <col min="8712" max="8712" width="13" style="4" customWidth="1"/>
    <col min="8713" max="8713" width="18.25" style="4" customWidth="1"/>
    <col min="8714" max="8714" width="21.625" style="4" customWidth="1"/>
    <col min="8715" max="8958" width="9" style="4"/>
    <col min="8959" max="8959" width="5.625" style="4" customWidth="1"/>
    <col min="8960" max="8960" width="8.25" style="4" customWidth="1"/>
    <col min="8961" max="8961" width="10.75" style="4" customWidth="1"/>
    <col min="8962" max="8962" width="19.5" style="4" customWidth="1"/>
    <col min="8963" max="8963" width="50.125" style="4" customWidth="1"/>
    <col min="8964" max="8964" width="5.5" style="4" customWidth="1"/>
    <col min="8965" max="8965" width="7.625" style="4" customWidth="1"/>
    <col min="8966" max="8966" width="6.625" style="4" customWidth="1"/>
    <col min="8967" max="8967" width="10.375" style="4" customWidth="1"/>
    <col min="8968" max="8968" width="13" style="4" customWidth="1"/>
    <col min="8969" max="8969" width="18.25" style="4" customWidth="1"/>
    <col min="8970" max="8970" width="21.625" style="4" customWidth="1"/>
    <col min="8971" max="9214" width="9" style="4"/>
    <col min="9215" max="9215" width="5.625" style="4" customWidth="1"/>
    <col min="9216" max="9216" width="8.25" style="4" customWidth="1"/>
    <col min="9217" max="9217" width="10.75" style="4" customWidth="1"/>
    <col min="9218" max="9218" width="19.5" style="4" customWidth="1"/>
    <col min="9219" max="9219" width="50.125" style="4" customWidth="1"/>
    <col min="9220" max="9220" width="5.5" style="4" customWidth="1"/>
    <col min="9221" max="9221" width="7.625" style="4" customWidth="1"/>
    <col min="9222" max="9222" width="6.625" style="4" customWidth="1"/>
    <col min="9223" max="9223" width="10.375" style="4" customWidth="1"/>
    <col min="9224" max="9224" width="13" style="4" customWidth="1"/>
    <col min="9225" max="9225" width="18.25" style="4" customWidth="1"/>
    <col min="9226" max="9226" width="21.625" style="4" customWidth="1"/>
    <col min="9227" max="9470" width="9" style="4"/>
    <col min="9471" max="9471" width="5.625" style="4" customWidth="1"/>
    <col min="9472" max="9472" width="8.25" style="4" customWidth="1"/>
    <col min="9473" max="9473" width="10.75" style="4" customWidth="1"/>
    <col min="9474" max="9474" width="19.5" style="4" customWidth="1"/>
    <col min="9475" max="9475" width="50.125" style="4" customWidth="1"/>
    <col min="9476" max="9476" width="5.5" style="4" customWidth="1"/>
    <col min="9477" max="9477" width="7.625" style="4" customWidth="1"/>
    <col min="9478" max="9478" width="6.625" style="4" customWidth="1"/>
    <col min="9479" max="9479" width="10.375" style="4" customWidth="1"/>
    <col min="9480" max="9480" width="13" style="4" customWidth="1"/>
    <col min="9481" max="9481" width="18.25" style="4" customWidth="1"/>
    <col min="9482" max="9482" width="21.625" style="4" customWidth="1"/>
    <col min="9483" max="9726" width="9" style="4"/>
    <col min="9727" max="9727" width="5.625" style="4" customWidth="1"/>
    <col min="9728" max="9728" width="8.25" style="4" customWidth="1"/>
    <col min="9729" max="9729" width="10.75" style="4" customWidth="1"/>
    <col min="9730" max="9730" width="19.5" style="4" customWidth="1"/>
    <col min="9731" max="9731" width="50.125" style="4" customWidth="1"/>
    <col min="9732" max="9732" width="5.5" style="4" customWidth="1"/>
    <col min="9733" max="9733" width="7.625" style="4" customWidth="1"/>
    <col min="9734" max="9734" width="6.625" style="4" customWidth="1"/>
    <col min="9735" max="9735" width="10.375" style="4" customWidth="1"/>
    <col min="9736" max="9736" width="13" style="4" customWidth="1"/>
    <col min="9737" max="9737" width="18.25" style="4" customWidth="1"/>
    <col min="9738" max="9738" width="21.625" style="4" customWidth="1"/>
    <col min="9739" max="9982" width="9" style="4"/>
    <col min="9983" max="9983" width="5.625" style="4" customWidth="1"/>
    <col min="9984" max="9984" width="8.25" style="4" customWidth="1"/>
    <col min="9985" max="9985" width="10.75" style="4" customWidth="1"/>
    <col min="9986" max="9986" width="19.5" style="4" customWidth="1"/>
    <col min="9987" max="9987" width="50.125" style="4" customWidth="1"/>
    <col min="9988" max="9988" width="5.5" style="4" customWidth="1"/>
    <col min="9989" max="9989" width="7.625" style="4" customWidth="1"/>
    <col min="9990" max="9990" width="6.625" style="4" customWidth="1"/>
    <col min="9991" max="9991" width="10.375" style="4" customWidth="1"/>
    <col min="9992" max="9992" width="13" style="4" customWidth="1"/>
    <col min="9993" max="9993" width="18.25" style="4" customWidth="1"/>
    <col min="9994" max="9994" width="21.625" style="4" customWidth="1"/>
    <col min="9995" max="10238" width="9" style="4"/>
    <col min="10239" max="10239" width="5.625" style="4" customWidth="1"/>
    <col min="10240" max="10240" width="8.25" style="4" customWidth="1"/>
    <col min="10241" max="10241" width="10.75" style="4" customWidth="1"/>
    <col min="10242" max="10242" width="19.5" style="4" customWidth="1"/>
    <col min="10243" max="10243" width="50.125" style="4" customWidth="1"/>
    <col min="10244" max="10244" width="5.5" style="4" customWidth="1"/>
    <col min="10245" max="10245" width="7.625" style="4" customWidth="1"/>
    <col min="10246" max="10246" width="6.625" style="4" customWidth="1"/>
    <col min="10247" max="10247" width="10.375" style="4" customWidth="1"/>
    <col min="10248" max="10248" width="13" style="4" customWidth="1"/>
    <col min="10249" max="10249" width="18.25" style="4" customWidth="1"/>
    <col min="10250" max="10250" width="21.625" style="4" customWidth="1"/>
    <col min="10251" max="10494" width="9" style="4"/>
    <col min="10495" max="10495" width="5.625" style="4" customWidth="1"/>
    <col min="10496" max="10496" width="8.25" style="4" customWidth="1"/>
    <col min="10497" max="10497" width="10.75" style="4" customWidth="1"/>
    <col min="10498" max="10498" width="19.5" style="4" customWidth="1"/>
    <col min="10499" max="10499" width="50.125" style="4" customWidth="1"/>
    <col min="10500" max="10500" width="5.5" style="4" customWidth="1"/>
    <col min="10501" max="10501" width="7.625" style="4" customWidth="1"/>
    <col min="10502" max="10502" width="6.625" style="4" customWidth="1"/>
    <col min="10503" max="10503" width="10.375" style="4" customWidth="1"/>
    <col min="10504" max="10504" width="13" style="4" customWidth="1"/>
    <col min="10505" max="10505" width="18.25" style="4" customWidth="1"/>
    <col min="10506" max="10506" width="21.625" style="4" customWidth="1"/>
    <col min="10507" max="10750" width="9" style="4"/>
    <col min="10751" max="10751" width="5.625" style="4" customWidth="1"/>
    <col min="10752" max="10752" width="8.25" style="4" customWidth="1"/>
    <col min="10753" max="10753" width="10.75" style="4" customWidth="1"/>
    <col min="10754" max="10754" width="19.5" style="4" customWidth="1"/>
    <col min="10755" max="10755" width="50.125" style="4" customWidth="1"/>
    <col min="10756" max="10756" width="5.5" style="4" customWidth="1"/>
    <col min="10757" max="10757" width="7.625" style="4" customWidth="1"/>
    <col min="10758" max="10758" width="6.625" style="4" customWidth="1"/>
    <col min="10759" max="10759" width="10.375" style="4" customWidth="1"/>
    <col min="10760" max="10760" width="13" style="4" customWidth="1"/>
    <col min="10761" max="10761" width="18.25" style="4" customWidth="1"/>
    <col min="10762" max="10762" width="21.625" style="4" customWidth="1"/>
    <col min="10763" max="11006" width="9" style="4"/>
    <col min="11007" max="11007" width="5.625" style="4" customWidth="1"/>
    <col min="11008" max="11008" width="8.25" style="4" customWidth="1"/>
    <col min="11009" max="11009" width="10.75" style="4" customWidth="1"/>
    <col min="11010" max="11010" width="19.5" style="4" customWidth="1"/>
    <col min="11011" max="11011" width="50.125" style="4" customWidth="1"/>
    <col min="11012" max="11012" width="5.5" style="4" customWidth="1"/>
    <col min="11013" max="11013" width="7.625" style="4" customWidth="1"/>
    <col min="11014" max="11014" width="6.625" style="4" customWidth="1"/>
    <col min="11015" max="11015" width="10.375" style="4" customWidth="1"/>
    <col min="11016" max="11016" width="13" style="4" customWidth="1"/>
    <col min="11017" max="11017" width="18.25" style="4" customWidth="1"/>
    <col min="11018" max="11018" width="21.625" style="4" customWidth="1"/>
    <col min="11019" max="11262" width="9" style="4"/>
    <col min="11263" max="11263" width="5.625" style="4" customWidth="1"/>
    <col min="11264" max="11264" width="8.25" style="4" customWidth="1"/>
    <col min="11265" max="11265" width="10.75" style="4" customWidth="1"/>
    <col min="11266" max="11266" width="19.5" style="4" customWidth="1"/>
    <col min="11267" max="11267" width="50.125" style="4" customWidth="1"/>
    <col min="11268" max="11268" width="5.5" style="4" customWidth="1"/>
    <col min="11269" max="11269" width="7.625" style="4" customWidth="1"/>
    <col min="11270" max="11270" width="6.625" style="4" customWidth="1"/>
    <col min="11271" max="11271" width="10.375" style="4" customWidth="1"/>
    <col min="11272" max="11272" width="13" style="4" customWidth="1"/>
    <col min="11273" max="11273" width="18.25" style="4" customWidth="1"/>
    <col min="11274" max="11274" width="21.625" style="4" customWidth="1"/>
    <col min="11275" max="11518" width="9" style="4"/>
    <col min="11519" max="11519" width="5.625" style="4" customWidth="1"/>
    <col min="11520" max="11520" width="8.25" style="4" customWidth="1"/>
    <col min="11521" max="11521" width="10.75" style="4" customWidth="1"/>
    <col min="11522" max="11522" width="19.5" style="4" customWidth="1"/>
    <col min="11523" max="11523" width="50.125" style="4" customWidth="1"/>
    <col min="11524" max="11524" width="5.5" style="4" customWidth="1"/>
    <col min="11525" max="11525" width="7.625" style="4" customWidth="1"/>
    <col min="11526" max="11526" width="6.625" style="4" customWidth="1"/>
    <col min="11527" max="11527" width="10.375" style="4" customWidth="1"/>
    <col min="11528" max="11528" width="13" style="4" customWidth="1"/>
    <col min="11529" max="11529" width="18.25" style="4" customWidth="1"/>
    <col min="11530" max="11530" width="21.625" style="4" customWidth="1"/>
    <col min="11531" max="11774" width="9" style="4"/>
    <col min="11775" max="11775" width="5.625" style="4" customWidth="1"/>
    <col min="11776" max="11776" width="8.25" style="4" customWidth="1"/>
    <col min="11777" max="11777" width="10.75" style="4" customWidth="1"/>
    <col min="11778" max="11778" width="19.5" style="4" customWidth="1"/>
    <col min="11779" max="11779" width="50.125" style="4" customWidth="1"/>
    <col min="11780" max="11780" width="5.5" style="4" customWidth="1"/>
    <col min="11781" max="11781" width="7.625" style="4" customWidth="1"/>
    <col min="11782" max="11782" width="6.625" style="4" customWidth="1"/>
    <col min="11783" max="11783" width="10.375" style="4" customWidth="1"/>
    <col min="11784" max="11784" width="13" style="4" customWidth="1"/>
    <col min="11785" max="11785" width="18.25" style="4" customWidth="1"/>
    <col min="11786" max="11786" width="21.625" style="4" customWidth="1"/>
    <col min="11787" max="12030" width="9" style="4"/>
    <col min="12031" max="12031" width="5.625" style="4" customWidth="1"/>
    <col min="12032" max="12032" width="8.25" style="4" customWidth="1"/>
    <col min="12033" max="12033" width="10.75" style="4" customWidth="1"/>
    <col min="12034" max="12034" width="19.5" style="4" customWidth="1"/>
    <col min="12035" max="12035" width="50.125" style="4" customWidth="1"/>
    <col min="12036" max="12036" width="5.5" style="4" customWidth="1"/>
    <col min="12037" max="12037" width="7.625" style="4" customWidth="1"/>
    <col min="12038" max="12038" width="6.625" style="4" customWidth="1"/>
    <col min="12039" max="12039" width="10.375" style="4" customWidth="1"/>
    <col min="12040" max="12040" width="13" style="4" customWidth="1"/>
    <col min="12041" max="12041" width="18.25" style="4" customWidth="1"/>
    <col min="12042" max="12042" width="21.625" style="4" customWidth="1"/>
    <col min="12043" max="12286" width="9" style="4"/>
    <col min="12287" max="12287" width="5.625" style="4" customWidth="1"/>
    <col min="12288" max="12288" width="8.25" style="4" customWidth="1"/>
    <col min="12289" max="12289" width="10.75" style="4" customWidth="1"/>
    <col min="12290" max="12290" width="19.5" style="4" customWidth="1"/>
    <col min="12291" max="12291" width="50.125" style="4" customWidth="1"/>
    <col min="12292" max="12292" width="5.5" style="4" customWidth="1"/>
    <col min="12293" max="12293" width="7.625" style="4" customWidth="1"/>
    <col min="12294" max="12294" width="6.625" style="4" customWidth="1"/>
    <col min="12295" max="12295" width="10.375" style="4" customWidth="1"/>
    <col min="12296" max="12296" width="13" style="4" customWidth="1"/>
    <col min="12297" max="12297" width="18.25" style="4" customWidth="1"/>
    <col min="12298" max="12298" width="21.625" style="4" customWidth="1"/>
    <col min="12299" max="12542" width="9" style="4"/>
    <col min="12543" max="12543" width="5.625" style="4" customWidth="1"/>
    <col min="12544" max="12544" width="8.25" style="4" customWidth="1"/>
    <col min="12545" max="12545" width="10.75" style="4" customWidth="1"/>
    <col min="12546" max="12546" width="19.5" style="4" customWidth="1"/>
    <col min="12547" max="12547" width="50.125" style="4" customWidth="1"/>
    <col min="12548" max="12548" width="5.5" style="4" customWidth="1"/>
    <col min="12549" max="12549" width="7.625" style="4" customWidth="1"/>
    <col min="12550" max="12550" width="6.625" style="4" customWidth="1"/>
    <col min="12551" max="12551" width="10.375" style="4" customWidth="1"/>
    <col min="12552" max="12552" width="13" style="4" customWidth="1"/>
    <col min="12553" max="12553" width="18.25" style="4" customWidth="1"/>
    <col min="12554" max="12554" width="21.625" style="4" customWidth="1"/>
    <col min="12555" max="12798" width="9" style="4"/>
    <col min="12799" max="12799" width="5.625" style="4" customWidth="1"/>
    <col min="12800" max="12800" width="8.25" style="4" customWidth="1"/>
    <col min="12801" max="12801" width="10.75" style="4" customWidth="1"/>
    <col min="12802" max="12802" width="19.5" style="4" customWidth="1"/>
    <col min="12803" max="12803" width="50.125" style="4" customWidth="1"/>
    <col min="12804" max="12804" width="5.5" style="4" customWidth="1"/>
    <col min="12805" max="12805" width="7.625" style="4" customWidth="1"/>
    <col min="12806" max="12806" width="6.625" style="4" customWidth="1"/>
    <col min="12807" max="12807" width="10.375" style="4" customWidth="1"/>
    <col min="12808" max="12808" width="13" style="4" customWidth="1"/>
    <col min="12809" max="12809" width="18.25" style="4" customWidth="1"/>
    <col min="12810" max="12810" width="21.625" style="4" customWidth="1"/>
    <col min="12811" max="13054" width="9" style="4"/>
    <col min="13055" max="13055" width="5.625" style="4" customWidth="1"/>
    <col min="13056" max="13056" width="8.25" style="4" customWidth="1"/>
    <col min="13057" max="13057" width="10.75" style="4" customWidth="1"/>
    <col min="13058" max="13058" width="19.5" style="4" customWidth="1"/>
    <col min="13059" max="13059" width="50.125" style="4" customWidth="1"/>
    <col min="13060" max="13060" width="5.5" style="4" customWidth="1"/>
    <col min="13061" max="13061" width="7.625" style="4" customWidth="1"/>
    <col min="13062" max="13062" width="6.625" style="4" customWidth="1"/>
    <col min="13063" max="13063" width="10.375" style="4" customWidth="1"/>
    <col min="13064" max="13064" width="13" style="4" customWidth="1"/>
    <col min="13065" max="13065" width="18.25" style="4" customWidth="1"/>
    <col min="13066" max="13066" width="21.625" style="4" customWidth="1"/>
    <col min="13067" max="13310" width="9" style="4"/>
    <col min="13311" max="13311" width="5.625" style="4" customWidth="1"/>
    <col min="13312" max="13312" width="8.25" style="4" customWidth="1"/>
    <col min="13313" max="13313" width="10.75" style="4" customWidth="1"/>
    <col min="13314" max="13314" width="19.5" style="4" customWidth="1"/>
    <col min="13315" max="13315" width="50.125" style="4" customWidth="1"/>
    <col min="13316" max="13316" width="5.5" style="4" customWidth="1"/>
    <col min="13317" max="13317" width="7.625" style="4" customWidth="1"/>
    <col min="13318" max="13318" width="6.625" style="4" customWidth="1"/>
    <col min="13319" max="13319" width="10.375" style="4" customWidth="1"/>
    <col min="13320" max="13320" width="13" style="4" customWidth="1"/>
    <col min="13321" max="13321" width="18.25" style="4" customWidth="1"/>
    <col min="13322" max="13322" width="21.625" style="4" customWidth="1"/>
    <col min="13323" max="13566" width="9" style="4"/>
    <col min="13567" max="13567" width="5.625" style="4" customWidth="1"/>
    <col min="13568" max="13568" width="8.25" style="4" customWidth="1"/>
    <col min="13569" max="13569" width="10.75" style="4" customWidth="1"/>
    <col min="13570" max="13570" width="19.5" style="4" customWidth="1"/>
    <col min="13571" max="13571" width="50.125" style="4" customWidth="1"/>
    <col min="13572" max="13572" width="5.5" style="4" customWidth="1"/>
    <col min="13573" max="13573" width="7.625" style="4" customWidth="1"/>
    <col min="13574" max="13574" width="6.625" style="4" customWidth="1"/>
    <col min="13575" max="13575" width="10.375" style="4" customWidth="1"/>
    <col min="13576" max="13576" width="13" style="4" customWidth="1"/>
    <col min="13577" max="13577" width="18.25" style="4" customWidth="1"/>
    <col min="13578" max="13578" width="21.625" style="4" customWidth="1"/>
    <col min="13579" max="13822" width="9" style="4"/>
    <col min="13823" max="13823" width="5.625" style="4" customWidth="1"/>
    <col min="13824" max="13824" width="8.25" style="4" customWidth="1"/>
    <col min="13825" max="13825" width="10.75" style="4" customWidth="1"/>
    <col min="13826" max="13826" width="19.5" style="4" customWidth="1"/>
    <col min="13827" max="13827" width="50.125" style="4" customWidth="1"/>
    <col min="13828" max="13828" width="5.5" style="4" customWidth="1"/>
    <col min="13829" max="13829" width="7.625" style="4" customWidth="1"/>
    <col min="13830" max="13830" width="6.625" style="4" customWidth="1"/>
    <col min="13831" max="13831" width="10.375" style="4" customWidth="1"/>
    <col min="13832" max="13832" width="13" style="4" customWidth="1"/>
    <col min="13833" max="13833" width="18.25" style="4" customWidth="1"/>
    <col min="13834" max="13834" width="21.625" style="4" customWidth="1"/>
    <col min="13835" max="14078" width="9" style="4"/>
    <col min="14079" max="14079" width="5.625" style="4" customWidth="1"/>
    <col min="14080" max="14080" width="8.25" style="4" customWidth="1"/>
    <col min="14081" max="14081" width="10.75" style="4" customWidth="1"/>
    <col min="14082" max="14082" width="19.5" style="4" customWidth="1"/>
    <col min="14083" max="14083" width="50.125" style="4" customWidth="1"/>
    <col min="14084" max="14084" width="5.5" style="4" customWidth="1"/>
    <col min="14085" max="14085" width="7.625" style="4" customWidth="1"/>
    <col min="14086" max="14086" width="6.625" style="4" customWidth="1"/>
    <col min="14087" max="14087" width="10.375" style="4" customWidth="1"/>
    <col min="14088" max="14088" width="13" style="4" customWidth="1"/>
    <col min="14089" max="14089" width="18.25" style="4" customWidth="1"/>
    <col min="14090" max="14090" width="21.625" style="4" customWidth="1"/>
    <col min="14091" max="14334" width="9" style="4"/>
    <col min="14335" max="14335" width="5.625" style="4" customWidth="1"/>
    <col min="14336" max="14336" width="8.25" style="4" customWidth="1"/>
    <col min="14337" max="14337" width="10.75" style="4" customWidth="1"/>
    <col min="14338" max="14338" width="19.5" style="4" customWidth="1"/>
    <col min="14339" max="14339" width="50.125" style="4" customWidth="1"/>
    <col min="14340" max="14340" width="5.5" style="4" customWidth="1"/>
    <col min="14341" max="14341" width="7.625" style="4" customWidth="1"/>
    <col min="14342" max="14342" width="6.625" style="4" customWidth="1"/>
    <col min="14343" max="14343" width="10.375" style="4" customWidth="1"/>
    <col min="14344" max="14344" width="13" style="4" customWidth="1"/>
    <col min="14345" max="14345" width="18.25" style="4" customWidth="1"/>
    <col min="14346" max="14346" width="21.625" style="4" customWidth="1"/>
    <col min="14347" max="14590" width="9" style="4"/>
    <col min="14591" max="14591" width="5.625" style="4" customWidth="1"/>
    <col min="14592" max="14592" width="8.25" style="4" customWidth="1"/>
    <col min="14593" max="14593" width="10.75" style="4" customWidth="1"/>
    <col min="14594" max="14594" width="19.5" style="4" customWidth="1"/>
    <col min="14595" max="14595" width="50.125" style="4" customWidth="1"/>
    <col min="14596" max="14596" width="5.5" style="4" customWidth="1"/>
    <col min="14597" max="14597" width="7.625" style="4" customWidth="1"/>
    <col min="14598" max="14598" width="6.625" style="4" customWidth="1"/>
    <col min="14599" max="14599" width="10.375" style="4" customWidth="1"/>
    <col min="14600" max="14600" width="13" style="4" customWidth="1"/>
    <col min="14601" max="14601" width="18.25" style="4" customWidth="1"/>
    <col min="14602" max="14602" width="21.625" style="4" customWidth="1"/>
    <col min="14603" max="14846" width="9" style="4"/>
    <col min="14847" max="14847" width="5.625" style="4" customWidth="1"/>
    <col min="14848" max="14848" width="8.25" style="4" customWidth="1"/>
    <col min="14849" max="14849" width="10.75" style="4" customWidth="1"/>
    <col min="14850" max="14850" width="19.5" style="4" customWidth="1"/>
    <col min="14851" max="14851" width="50.125" style="4" customWidth="1"/>
    <col min="14852" max="14852" width="5.5" style="4" customWidth="1"/>
    <col min="14853" max="14853" width="7.625" style="4" customWidth="1"/>
    <col min="14854" max="14854" width="6.625" style="4" customWidth="1"/>
    <col min="14855" max="14855" width="10.375" style="4" customWidth="1"/>
    <col min="14856" max="14856" width="13" style="4" customWidth="1"/>
    <col min="14857" max="14857" width="18.25" style="4" customWidth="1"/>
    <col min="14858" max="14858" width="21.625" style="4" customWidth="1"/>
    <col min="14859" max="15102" width="9" style="4"/>
    <col min="15103" max="15103" width="5.625" style="4" customWidth="1"/>
    <col min="15104" max="15104" width="8.25" style="4" customWidth="1"/>
    <col min="15105" max="15105" width="10.75" style="4" customWidth="1"/>
    <col min="15106" max="15106" width="19.5" style="4" customWidth="1"/>
    <col min="15107" max="15107" width="50.125" style="4" customWidth="1"/>
    <col min="15108" max="15108" width="5.5" style="4" customWidth="1"/>
    <col min="15109" max="15109" width="7.625" style="4" customWidth="1"/>
    <col min="15110" max="15110" width="6.625" style="4" customWidth="1"/>
    <col min="15111" max="15111" width="10.375" style="4" customWidth="1"/>
    <col min="15112" max="15112" width="13" style="4" customWidth="1"/>
    <col min="15113" max="15113" width="18.25" style="4" customWidth="1"/>
    <col min="15114" max="15114" width="21.625" style="4" customWidth="1"/>
    <col min="15115" max="15358" width="9" style="4"/>
    <col min="15359" max="15359" width="5.625" style="4" customWidth="1"/>
    <col min="15360" max="15360" width="8.25" style="4" customWidth="1"/>
    <col min="15361" max="15361" width="10.75" style="4" customWidth="1"/>
    <col min="15362" max="15362" width="19.5" style="4" customWidth="1"/>
    <col min="15363" max="15363" width="50.125" style="4" customWidth="1"/>
    <col min="15364" max="15364" width="5.5" style="4" customWidth="1"/>
    <col min="15365" max="15365" width="7.625" style="4" customWidth="1"/>
    <col min="15366" max="15366" width="6.625" style="4" customWidth="1"/>
    <col min="15367" max="15367" width="10.375" style="4" customWidth="1"/>
    <col min="15368" max="15368" width="13" style="4" customWidth="1"/>
    <col min="15369" max="15369" width="18.25" style="4" customWidth="1"/>
    <col min="15370" max="15370" width="21.625" style="4" customWidth="1"/>
    <col min="15371" max="15614" width="9" style="4"/>
    <col min="15615" max="15615" width="5.625" style="4" customWidth="1"/>
    <col min="15616" max="15616" width="8.25" style="4" customWidth="1"/>
    <col min="15617" max="15617" width="10.75" style="4" customWidth="1"/>
    <col min="15618" max="15618" width="19.5" style="4" customWidth="1"/>
    <col min="15619" max="15619" width="50.125" style="4" customWidth="1"/>
    <col min="15620" max="15620" width="5.5" style="4" customWidth="1"/>
    <col min="15621" max="15621" width="7.625" style="4" customWidth="1"/>
    <col min="15622" max="15622" width="6.625" style="4" customWidth="1"/>
    <col min="15623" max="15623" width="10.375" style="4" customWidth="1"/>
    <col min="15624" max="15624" width="13" style="4" customWidth="1"/>
    <col min="15625" max="15625" width="18.25" style="4" customWidth="1"/>
    <col min="15626" max="15626" width="21.625" style="4" customWidth="1"/>
    <col min="15627" max="15870" width="9" style="4"/>
    <col min="15871" max="15871" width="5.625" style="4" customWidth="1"/>
    <col min="15872" max="15872" width="8.25" style="4" customWidth="1"/>
    <col min="15873" max="15873" width="10.75" style="4" customWidth="1"/>
    <col min="15874" max="15874" width="19.5" style="4" customWidth="1"/>
    <col min="15875" max="15875" width="50.125" style="4" customWidth="1"/>
    <col min="15876" max="15876" width="5.5" style="4" customWidth="1"/>
    <col min="15877" max="15877" width="7.625" style="4" customWidth="1"/>
    <col min="15878" max="15878" width="6.625" style="4" customWidth="1"/>
    <col min="15879" max="15879" width="10.375" style="4" customWidth="1"/>
    <col min="15880" max="15880" width="13" style="4" customWidth="1"/>
    <col min="15881" max="15881" width="18.25" style="4" customWidth="1"/>
    <col min="15882" max="15882" width="21.625" style="4" customWidth="1"/>
    <col min="15883" max="16126" width="9" style="4"/>
    <col min="16127" max="16127" width="5.625" style="4" customWidth="1"/>
    <col min="16128" max="16128" width="8.25" style="4" customWidth="1"/>
    <col min="16129" max="16129" width="10.75" style="4" customWidth="1"/>
    <col min="16130" max="16130" width="19.5" style="4" customWidth="1"/>
    <col min="16131" max="16131" width="50.125" style="4" customWidth="1"/>
    <col min="16132" max="16132" width="5.5" style="4" customWidth="1"/>
    <col min="16133" max="16133" width="7.625" style="4" customWidth="1"/>
    <col min="16134" max="16134" width="6.625" style="4" customWidth="1"/>
    <col min="16135" max="16135" width="10.375" style="4" customWidth="1"/>
    <col min="16136" max="16136" width="13" style="4" customWidth="1"/>
    <col min="16137" max="16137" width="18.25" style="4" customWidth="1"/>
    <col min="16138" max="16138" width="21.625" style="4" customWidth="1"/>
    <col min="16139" max="16384" width="9" style="4"/>
  </cols>
  <sheetData>
    <row r="1" ht="23.25" spans="1:10">
      <c r="A1" s="6" t="s">
        <v>450</v>
      </c>
      <c r="B1" s="6"/>
      <c r="C1" s="6"/>
      <c r="D1" s="6"/>
      <c r="E1" s="6"/>
      <c r="F1" s="6"/>
      <c r="G1" s="6"/>
      <c r="H1" s="6"/>
      <c r="I1" s="6"/>
      <c r="J1" s="18"/>
    </row>
    <row r="2" s="1" customFormat="1" ht="18" spans="1:10">
      <c r="A2" s="7" t="s">
        <v>1</v>
      </c>
      <c r="B2" s="7" t="s">
        <v>11</v>
      </c>
      <c r="C2" s="7" t="s">
        <v>12</v>
      </c>
      <c r="D2" s="7" t="s">
        <v>451</v>
      </c>
      <c r="E2" s="7" t="s">
        <v>14</v>
      </c>
      <c r="F2" s="7" t="s">
        <v>15</v>
      </c>
      <c r="G2" s="7" t="s">
        <v>16</v>
      </c>
      <c r="H2" s="7" t="s">
        <v>159</v>
      </c>
      <c r="I2" s="19" t="s">
        <v>9</v>
      </c>
      <c r="J2" s="20" t="s">
        <v>4</v>
      </c>
    </row>
    <row r="3" s="2" customFormat="1" ht="156.75" spans="1:10">
      <c r="A3" s="8">
        <v>1</v>
      </c>
      <c r="B3" s="8" t="s">
        <v>19</v>
      </c>
      <c r="C3" s="8" t="s">
        <v>452</v>
      </c>
      <c r="D3" s="8" t="s">
        <v>453</v>
      </c>
      <c r="E3" s="9" t="s">
        <v>454</v>
      </c>
      <c r="F3" s="8">
        <v>1</v>
      </c>
      <c r="G3" s="10" t="s">
        <v>27</v>
      </c>
      <c r="H3" s="8">
        <v>90000</v>
      </c>
      <c r="I3" s="8">
        <f>H3*F3</f>
        <v>90000</v>
      </c>
      <c r="J3" s="12"/>
    </row>
    <row r="4" s="2" customFormat="1" ht="71.25" spans="1:10">
      <c r="A4" s="8">
        <v>3</v>
      </c>
      <c r="B4" s="8"/>
      <c r="C4" s="8"/>
      <c r="D4" s="8" t="s">
        <v>455</v>
      </c>
      <c r="E4" s="9" t="s">
        <v>456</v>
      </c>
      <c r="F4" s="8">
        <v>180</v>
      </c>
      <c r="G4" s="10" t="s">
        <v>457</v>
      </c>
      <c r="H4" s="8">
        <v>550</v>
      </c>
      <c r="I4" s="8">
        <f>H4*F4</f>
        <v>99000</v>
      </c>
      <c r="J4" s="12"/>
    </row>
    <row r="5" s="2" customFormat="1" ht="71.25" spans="1:10">
      <c r="A5" s="8">
        <v>4</v>
      </c>
      <c r="B5" s="8"/>
      <c r="C5" s="8"/>
      <c r="D5" s="8" t="s">
        <v>455</v>
      </c>
      <c r="E5" s="9" t="s">
        <v>456</v>
      </c>
      <c r="F5" s="8">
        <v>180</v>
      </c>
      <c r="G5" s="10" t="s">
        <v>457</v>
      </c>
      <c r="H5" s="8">
        <v>550</v>
      </c>
      <c r="I5" s="8">
        <f>H5*F5</f>
        <v>99000</v>
      </c>
      <c r="J5" s="12"/>
    </row>
    <row r="6" s="2" customFormat="1" ht="71.25" spans="1:10">
      <c r="A6" s="8">
        <v>5</v>
      </c>
      <c r="B6" s="8" t="s">
        <v>51</v>
      </c>
      <c r="C6" s="8" t="s">
        <v>52</v>
      </c>
      <c r="D6" s="8" t="s">
        <v>455</v>
      </c>
      <c r="E6" s="9" t="s">
        <v>456</v>
      </c>
      <c r="F6" s="8">
        <v>180</v>
      </c>
      <c r="G6" s="8" t="s">
        <v>457</v>
      </c>
      <c r="H6" s="8">
        <v>550</v>
      </c>
      <c r="I6" s="8">
        <f>H6*F6</f>
        <v>99000</v>
      </c>
      <c r="J6" s="12"/>
    </row>
    <row r="7" s="2" customFormat="1" ht="71.25" spans="1:10">
      <c r="A7" s="8">
        <v>6</v>
      </c>
      <c r="B7" s="8"/>
      <c r="C7" s="8" t="s">
        <v>458</v>
      </c>
      <c r="D7" s="8" t="s">
        <v>455</v>
      </c>
      <c r="E7" s="9" t="s">
        <v>456</v>
      </c>
      <c r="F7" s="8">
        <v>300</v>
      </c>
      <c r="G7" s="8" t="s">
        <v>457</v>
      </c>
      <c r="H7" s="8">
        <v>550</v>
      </c>
      <c r="I7" s="8">
        <f>H7*F7</f>
        <v>165000</v>
      </c>
      <c r="J7" s="12"/>
    </row>
    <row r="8" s="2" customFormat="1" ht="156.75" spans="1:10">
      <c r="A8" s="8">
        <v>7</v>
      </c>
      <c r="B8" s="8"/>
      <c r="C8" s="8"/>
      <c r="D8" s="8" t="s">
        <v>459</v>
      </c>
      <c r="E8" s="9" t="s">
        <v>460</v>
      </c>
      <c r="F8" s="8">
        <v>1</v>
      </c>
      <c r="G8" s="10" t="s">
        <v>27</v>
      </c>
      <c r="H8" s="8">
        <v>58000</v>
      </c>
      <c r="I8" s="8">
        <f t="shared" ref="I8:I14" si="0">H8*F8</f>
        <v>58000</v>
      </c>
      <c r="J8" s="12"/>
    </row>
    <row r="9" s="2" customFormat="1" ht="42.75" spans="1:10">
      <c r="A9" s="8">
        <v>8</v>
      </c>
      <c r="B9" s="8" t="s">
        <v>77</v>
      </c>
      <c r="C9" s="8" t="s">
        <v>78</v>
      </c>
      <c r="D9" s="8" t="s">
        <v>461</v>
      </c>
      <c r="E9" s="9" t="s">
        <v>462</v>
      </c>
      <c r="F9" s="8">
        <v>1</v>
      </c>
      <c r="G9" s="8" t="s">
        <v>27</v>
      </c>
      <c r="H9" s="8">
        <v>29800</v>
      </c>
      <c r="I9" s="8">
        <f t="shared" si="0"/>
        <v>29800</v>
      </c>
      <c r="J9" s="12"/>
    </row>
    <row r="10" s="2" customFormat="1" ht="71.25" spans="1:10">
      <c r="A10" s="8">
        <v>9</v>
      </c>
      <c r="B10" s="8"/>
      <c r="C10" s="8"/>
      <c r="D10" s="8" t="s">
        <v>455</v>
      </c>
      <c r="E10" s="9" t="s">
        <v>456</v>
      </c>
      <c r="F10" s="8">
        <v>120</v>
      </c>
      <c r="G10" s="10" t="s">
        <v>457</v>
      </c>
      <c r="H10" s="8">
        <v>550</v>
      </c>
      <c r="I10" s="8">
        <f t="shared" si="0"/>
        <v>66000</v>
      </c>
      <c r="J10" s="12"/>
    </row>
    <row r="11" s="2" customFormat="1" ht="156.75" spans="1:10">
      <c r="A11" s="8">
        <v>10</v>
      </c>
      <c r="B11" s="8"/>
      <c r="C11" s="8" t="s">
        <v>83</v>
      </c>
      <c r="D11" s="8" t="s">
        <v>463</v>
      </c>
      <c r="E11" s="9" t="s">
        <v>464</v>
      </c>
      <c r="F11" s="8">
        <v>1</v>
      </c>
      <c r="G11" s="8" t="s">
        <v>30</v>
      </c>
      <c r="H11" s="8">
        <v>36800</v>
      </c>
      <c r="I11" s="8">
        <f t="shared" si="0"/>
        <v>36800</v>
      </c>
      <c r="J11" s="12"/>
    </row>
    <row r="12" s="2" customFormat="1" ht="114" spans="1:10">
      <c r="A12" s="8">
        <v>11</v>
      </c>
      <c r="B12" s="8"/>
      <c r="C12" s="8"/>
      <c r="D12" s="8" t="s">
        <v>465</v>
      </c>
      <c r="E12" s="11" t="s">
        <v>466</v>
      </c>
      <c r="F12" s="8">
        <v>1</v>
      </c>
      <c r="G12" s="8" t="s">
        <v>27</v>
      </c>
      <c r="H12" s="8">
        <v>26800</v>
      </c>
      <c r="I12" s="8">
        <f t="shared" si="0"/>
        <v>26800</v>
      </c>
      <c r="J12" s="12"/>
    </row>
    <row r="13" s="3" customFormat="1" spans="1:10">
      <c r="A13" s="8">
        <v>11</v>
      </c>
      <c r="B13" s="8"/>
      <c r="C13" s="8"/>
      <c r="D13" s="8" t="s">
        <v>467</v>
      </c>
      <c r="E13" s="11" t="s">
        <v>468</v>
      </c>
      <c r="F13" s="8">
        <v>1</v>
      </c>
      <c r="G13" s="8" t="s">
        <v>27</v>
      </c>
      <c r="H13" s="8">
        <v>40000</v>
      </c>
      <c r="I13" s="8">
        <f t="shared" si="0"/>
        <v>40000</v>
      </c>
      <c r="J13" s="12"/>
    </row>
    <row r="14" s="2" customFormat="1" ht="71.25" spans="1:10">
      <c r="A14" s="8">
        <v>12</v>
      </c>
      <c r="B14" s="8"/>
      <c r="C14" s="8"/>
      <c r="D14" s="8" t="s">
        <v>455</v>
      </c>
      <c r="E14" s="9" t="s">
        <v>456</v>
      </c>
      <c r="F14" s="8">
        <v>300</v>
      </c>
      <c r="G14" s="8" t="s">
        <v>457</v>
      </c>
      <c r="H14" s="8">
        <v>550</v>
      </c>
      <c r="I14" s="8">
        <f t="shared" si="0"/>
        <v>165000</v>
      </c>
      <c r="J14" s="12"/>
    </row>
    <row r="15" s="3" customFormat="1" ht="71.25" spans="1:10">
      <c r="A15" s="8">
        <v>13</v>
      </c>
      <c r="B15" s="8"/>
      <c r="C15" s="8" t="s">
        <v>469</v>
      </c>
      <c r="D15" s="8" t="s">
        <v>455</v>
      </c>
      <c r="E15" s="9" t="s">
        <v>456</v>
      </c>
      <c r="F15" s="8">
        <v>90</v>
      </c>
      <c r="G15" s="8" t="s">
        <v>457</v>
      </c>
      <c r="H15" s="8">
        <v>550</v>
      </c>
      <c r="I15" s="8">
        <f t="shared" ref="I15:I24" si="1">H15*F15</f>
        <v>49500</v>
      </c>
      <c r="J15" s="12"/>
    </row>
    <row r="16" s="3" customFormat="1" ht="28.5" spans="1:10">
      <c r="A16" s="8">
        <v>14</v>
      </c>
      <c r="B16" s="8"/>
      <c r="C16" s="8"/>
      <c r="D16" s="12" t="s">
        <v>467</v>
      </c>
      <c r="E16" s="9" t="s">
        <v>470</v>
      </c>
      <c r="F16" s="8">
        <v>1</v>
      </c>
      <c r="G16" s="8" t="s">
        <v>27</v>
      </c>
      <c r="H16" s="8">
        <v>60000</v>
      </c>
      <c r="I16" s="8">
        <f t="shared" si="1"/>
        <v>60000</v>
      </c>
      <c r="J16" s="12"/>
    </row>
    <row r="17" s="2" customFormat="1" ht="28.5" spans="1:10">
      <c r="A17" s="8"/>
      <c r="B17" s="8" t="s">
        <v>95</v>
      </c>
      <c r="C17" s="12" t="s">
        <v>471</v>
      </c>
      <c r="D17" s="12" t="s">
        <v>472</v>
      </c>
      <c r="E17" s="9" t="s">
        <v>473</v>
      </c>
      <c r="F17" s="8">
        <v>1</v>
      </c>
      <c r="G17" s="8" t="s">
        <v>27</v>
      </c>
      <c r="H17" s="8">
        <v>6500</v>
      </c>
      <c r="I17" s="8">
        <f t="shared" si="1"/>
        <v>6500</v>
      </c>
      <c r="J17" s="12"/>
    </row>
    <row r="18" s="2" customFormat="1" ht="409.5" spans="1:10">
      <c r="A18" s="8">
        <v>13</v>
      </c>
      <c r="B18" s="8"/>
      <c r="C18" s="12"/>
      <c r="D18" s="8" t="s">
        <v>474</v>
      </c>
      <c r="E18" s="9" t="s">
        <v>475</v>
      </c>
      <c r="F18" s="8">
        <v>1</v>
      </c>
      <c r="G18" s="8" t="s">
        <v>27</v>
      </c>
      <c r="H18" s="8">
        <v>55000</v>
      </c>
      <c r="I18" s="8">
        <f t="shared" si="1"/>
        <v>55000</v>
      </c>
      <c r="J18" s="12"/>
    </row>
    <row r="19" s="2" customFormat="1" ht="114" spans="1:10">
      <c r="A19" s="8">
        <v>14</v>
      </c>
      <c r="B19" s="8"/>
      <c r="C19" s="12"/>
      <c r="D19" s="8" t="s">
        <v>476</v>
      </c>
      <c r="E19" s="9" t="s">
        <v>477</v>
      </c>
      <c r="F19" s="8">
        <v>12</v>
      </c>
      <c r="G19" s="8" t="s">
        <v>27</v>
      </c>
      <c r="H19" s="8">
        <v>3800</v>
      </c>
      <c r="I19" s="8">
        <f t="shared" si="1"/>
        <v>45600</v>
      </c>
      <c r="J19" s="12"/>
    </row>
    <row r="20" s="2" customFormat="1" ht="42.75" spans="1:10">
      <c r="A20" s="8">
        <v>15</v>
      </c>
      <c r="B20" s="8"/>
      <c r="C20" s="12"/>
      <c r="D20" s="8" t="s">
        <v>478</v>
      </c>
      <c r="E20" s="9" t="s">
        <v>479</v>
      </c>
      <c r="F20" s="8">
        <v>1</v>
      </c>
      <c r="G20" s="8" t="s">
        <v>27</v>
      </c>
      <c r="H20" s="8">
        <v>8500</v>
      </c>
      <c r="I20" s="8">
        <f t="shared" si="1"/>
        <v>8500</v>
      </c>
      <c r="J20" s="12"/>
    </row>
    <row r="21" s="2" customFormat="1" spans="1:10">
      <c r="A21" s="8"/>
      <c r="B21" s="8"/>
      <c r="C21" s="12"/>
      <c r="D21" s="8" t="s">
        <v>480</v>
      </c>
      <c r="E21" s="9" t="s">
        <v>481</v>
      </c>
      <c r="F21" s="8">
        <v>1</v>
      </c>
      <c r="G21" s="8" t="s">
        <v>27</v>
      </c>
      <c r="H21" s="8">
        <v>4500</v>
      </c>
      <c r="I21" s="8">
        <f t="shared" si="1"/>
        <v>4500</v>
      </c>
      <c r="J21" s="12"/>
    </row>
    <row r="22" s="2" customFormat="1" ht="42.75" spans="1:10">
      <c r="A22" s="8">
        <v>17</v>
      </c>
      <c r="B22" s="8"/>
      <c r="C22" s="12"/>
      <c r="D22" s="8" t="s">
        <v>482</v>
      </c>
      <c r="E22" s="9" t="s">
        <v>483</v>
      </c>
      <c r="F22" s="8">
        <v>1</v>
      </c>
      <c r="G22" s="8" t="s">
        <v>27</v>
      </c>
      <c r="H22" s="8">
        <v>9500</v>
      </c>
      <c r="I22" s="8">
        <f t="shared" si="1"/>
        <v>9500</v>
      </c>
      <c r="J22" s="12"/>
    </row>
    <row r="23" s="2" customFormat="1" ht="28.5" spans="1:10">
      <c r="A23" s="8"/>
      <c r="B23" s="8"/>
      <c r="C23" s="8" t="s">
        <v>484</v>
      </c>
      <c r="D23" s="8" t="s">
        <v>485</v>
      </c>
      <c r="E23" s="9" t="s">
        <v>486</v>
      </c>
      <c r="F23" s="8">
        <v>2</v>
      </c>
      <c r="G23" s="8" t="s">
        <v>251</v>
      </c>
      <c r="H23" s="8">
        <v>35000</v>
      </c>
      <c r="I23" s="8">
        <f t="shared" si="1"/>
        <v>70000</v>
      </c>
      <c r="J23" s="12"/>
    </row>
    <row r="24" spans="1:10">
      <c r="A24" s="8">
        <v>18</v>
      </c>
      <c r="B24" s="8"/>
      <c r="C24" s="8" t="s">
        <v>487</v>
      </c>
      <c r="D24" s="8" t="s">
        <v>488</v>
      </c>
      <c r="E24" s="13" t="s">
        <v>489</v>
      </c>
      <c r="F24" s="8">
        <v>40</v>
      </c>
      <c r="G24" s="8" t="s">
        <v>490</v>
      </c>
      <c r="H24" s="8">
        <v>400</v>
      </c>
      <c r="I24" s="8">
        <f t="shared" si="1"/>
        <v>16000</v>
      </c>
      <c r="J24" s="12"/>
    </row>
    <row r="25" spans="1:10">
      <c r="A25" s="8" t="s">
        <v>155</v>
      </c>
      <c r="B25" s="8"/>
      <c r="C25" s="8"/>
      <c r="D25" s="8"/>
      <c r="E25" s="8"/>
      <c r="F25" s="8"/>
      <c r="G25" s="8"/>
      <c r="H25" s="8"/>
      <c r="I25" s="15">
        <f>SUM(I3:I24)</f>
        <v>1299500</v>
      </c>
      <c r="J25" s="12"/>
    </row>
    <row r="26" spans="1:10">
      <c r="A26" s="8" t="s">
        <v>491</v>
      </c>
      <c r="B26" s="8"/>
      <c r="C26" s="8"/>
      <c r="D26" s="8"/>
      <c r="E26" s="8"/>
      <c r="F26" s="8"/>
      <c r="G26" s="8"/>
      <c r="H26" s="14">
        <v>0.08</v>
      </c>
      <c r="I26" s="21">
        <f>I25*H26</f>
        <v>103960</v>
      </c>
      <c r="J26" s="12"/>
    </row>
    <row r="27" spans="1:10">
      <c r="A27" s="15" t="s">
        <v>9</v>
      </c>
      <c r="B27" s="15"/>
      <c r="C27" s="15"/>
      <c r="D27" s="15"/>
      <c r="E27" s="15"/>
      <c r="F27" s="15"/>
      <c r="G27" s="15"/>
      <c r="H27" s="15"/>
      <c r="I27" s="22">
        <f>SUM(I25:I26)</f>
        <v>1403460</v>
      </c>
      <c r="J27" s="23"/>
    </row>
    <row r="28" spans="1:10">
      <c r="A28" s="16"/>
      <c r="B28" s="16"/>
      <c r="C28" s="16"/>
      <c r="D28" s="16"/>
      <c r="E28" s="16"/>
      <c r="F28" s="16"/>
      <c r="G28" s="16"/>
      <c r="H28" s="16"/>
      <c r="I28" s="16"/>
      <c r="J28" s="24"/>
    </row>
    <row r="29" spans="8:10">
      <c r="H29" s="17"/>
      <c r="I29" s="25"/>
      <c r="J29" s="26"/>
    </row>
    <row r="30" spans="8:10">
      <c r="H30" s="17"/>
      <c r="I30" s="17"/>
      <c r="J30" s="26"/>
    </row>
    <row r="31" spans="8:10">
      <c r="H31" s="17"/>
      <c r="I31" s="17"/>
      <c r="J31" s="26"/>
    </row>
  </sheetData>
  <autoFilter ref="A2:J27">
    <extLst/>
  </autoFilter>
  <mergeCells count="16">
    <mergeCell ref="A1:J1"/>
    <mergeCell ref="A25:H25"/>
    <mergeCell ref="A26:G26"/>
    <mergeCell ref="A27:H27"/>
    <mergeCell ref="A28:J28"/>
    <mergeCell ref="B3:B5"/>
    <mergeCell ref="B6:B8"/>
    <mergeCell ref="B9:B16"/>
    <mergeCell ref="B17:B24"/>
    <mergeCell ref="C3:C5"/>
    <mergeCell ref="C7:C8"/>
    <mergeCell ref="C9:C10"/>
    <mergeCell ref="C11:C14"/>
    <mergeCell ref="C15:C16"/>
    <mergeCell ref="C17:C22"/>
    <mergeCell ref="J4:J7"/>
  </mergeCells>
  <pageMargins left="0.94375" right="0.75" top="1" bottom="1" header="0.511805555555556" footer="0.511805555555556"/>
  <pageSetup paperSize="9" scale="89" orientation="landscape"/>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7</vt:i4>
      </vt:variant>
    </vt:vector>
  </HeadingPairs>
  <TitlesOfParts>
    <vt:vector size="7" baseType="lpstr">
      <vt:lpstr>合并</vt:lpstr>
      <vt:lpstr>硬件明细表审核</vt:lpstr>
      <vt:lpstr>硬件明细表审（以咨询单位审核为准）</vt:lpstr>
      <vt:lpstr>标识标牌</vt:lpstr>
      <vt:lpstr>走廊文化墙</vt:lpstr>
      <vt:lpstr>文化墙评审</vt:lpstr>
      <vt:lpstr>多媒体内容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2023-08-07T22:52:00Z</dcterms:created>
  <dcterms:modified xsi:type="dcterms:W3CDTF">2024-03-06T07:29:58Z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83952A9FD9BD4DF1B59E8667B15A93D2_13</vt:lpwstr>
  </property>
  <property fmtid="{D5CDD505-2E9C-101B-9397-08002B2CF9AE}" pid="3" name="KSOProductBuildVer">
    <vt:lpwstr>2052-12.1.0.16309</vt:lpwstr>
  </property>
</Properties>
</file>